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urnaj ŠTYROCH MIEST" sheetId="1" r:id="rId1"/>
    <sheet name="strelci 2004" sheetId="2" r:id="rId2"/>
    <sheet name="komplet 2004" sheetId="3" r:id="rId3"/>
    <sheet name="strelci 2006" sheetId="4" r:id="rId4"/>
    <sheet name="komplet 2006" sheetId="5" r:id="rId5"/>
  </sheets>
  <definedNames/>
  <calcPr fullCalcOnLoad="1"/>
</workbook>
</file>

<file path=xl/sharedStrings.xml><?xml version="1.0" encoding="utf-8"?>
<sst xmlns="http://schemas.openxmlformats.org/spreadsheetml/2006/main" count="761" uniqueCount="242">
  <si>
    <t>číslo</t>
  </si>
  <si>
    <t>Výsledek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</si>
  <si>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</si>
  <si>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</si>
  <si>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</si>
  <si>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</si>
  <si>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</si>
  <si>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</si>
  <si>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</si>
  <si>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</si>
  <si>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</si>
  <si>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</si>
  <si>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</si>
  <si>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</si>
  <si>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</si>
  <si>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</t>
  </si>
  <si>
    <t>DRUŽSTVO</t>
  </si>
  <si>
    <t>V</t>
  </si>
  <si>
    <t>R</t>
  </si>
  <si>
    <t>SKÓRE</t>
  </si>
  <si>
    <t>B</t>
  </si>
  <si>
    <t>Jakub</t>
  </si>
  <si>
    <t>Adam</t>
  </si>
  <si>
    <t>Marek</t>
  </si>
  <si>
    <t>Dominik</t>
  </si>
  <si>
    <t>Považská Bystrica</t>
  </si>
  <si>
    <t>polčas</t>
  </si>
  <si>
    <t>rozdiel</t>
  </si>
  <si>
    <t>S Ú P E R I</t>
  </si>
  <si>
    <t>Domáci</t>
  </si>
  <si>
    <t>Hostia</t>
  </si>
  <si>
    <t>stretnutia</t>
  </si>
  <si>
    <t>Martin</t>
  </si>
  <si>
    <t>sumár</t>
  </si>
  <si>
    <t>2 b</t>
  </si>
  <si>
    <t>Miesto:</t>
  </si>
  <si>
    <t>Dátum:</t>
  </si>
  <si>
    <t>(Tatabánya)</t>
  </si>
  <si>
    <t>Matej</t>
  </si>
  <si>
    <t>Oliver</t>
  </si>
  <si>
    <t>4 body</t>
  </si>
  <si>
    <t>HC Zubří</t>
  </si>
  <si>
    <t>Turnaj ŠTYROCH MIEST v hádzanej  žiakov</t>
  </si>
  <si>
    <t>Por.</t>
  </si>
  <si>
    <t>(Zubří)</t>
  </si>
  <si>
    <t>Lukáš</t>
  </si>
  <si>
    <t>(PB)</t>
  </si>
  <si>
    <t>Štefina</t>
  </si>
  <si>
    <t>2 body</t>
  </si>
  <si>
    <t>MŠK Pov. Bystrica</t>
  </si>
  <si>
    <t>Kvaššay</t>
  </si>
  <si>
    <t>Peter</t>
  </si>
  <si>
    <t>Samuel</t>
  </si>
  <si>
    <t>Zeman</t>
  </si>
  <si>
    <t>Ondřej</t>
  </si>
  <si>
    <t>Matúš</t>
  </si>
  <si>
    <t>Filip</t>
  </si>
  <si>
    <t>HC Sporta Hlohovec</t>
  </si>
  <si>
    <t>Brunčák</t>
  </si>
  <si>
    <t>Juraj</t>
  </si>
  <si>
    <t>(Sporta)</t>
  </si>
  <si>
    <t>Urban</t>
  </si>
  <si>
    <t>Tobias</t>
  </si>
  <si>
    <t>Alex</t>
  </si>
  <si>
    <t>Križan</t>
  </si>
  <si>
    <t>Adrián</t>
  </si>
  <si>
    <t>Richard</t>
  </si>
  <si>
    <t>Kolarovič</t>
  </si>
  <si>
    <t>Ondrejička</t>
  </si>
  <si>
    <t>Kurinec</t>
  </si>
  <si>
    <t>Leo</t>
  </si>
  <si>
    <t>Kollár</t>
  </si>
  <si>
    <t>Horniak</t>
  </si>
  <si>
    <t>Chovanec</t>
  </si>
  <si>
    <t>Edwards</t>
  </si>
  <si>
    <t>Fulop</t>
  </si>
  <si>
    <t>Vadászy</t>
  </si>
  <si>
    <t>Klich</t>
  </si>
  <si>
    <t>Matyáš</t>
  </si>
  <si>
    <t>Hrachovec</t>
  </si>
  <si>
    <t>Patrik</t>
  </si>
  <si>
    <t>David</t>
  </si>
  <si>
    <t>Tichý</t>
  </si>
  <si>
    <t>Chabada</t>
  </si>
  <si>
    <t>Podolák</t>
  </si>
  <si>
    <t>Janík</t>
  </si>
  <si>
    <t>Skáčik</t>
  </si>
  <si>
    <t>Hlušek</t>
  </si>
  <si>
    <t>Podsedlý</t>
  </si>
  <si>
    <t>Kodály Tatabánya</t>
  </si>
  <si>
    <t>13 : 15</t>
  </si>
  <si>
    <t>Tvrdoň</t>
  </si>
  <si>
    <t>Paloncy</t>
  </si>
  <si>
    <t>Skalický</t>
  </si>
  <si>
    <t>Grajciar</t>
  </si>
  <si>
    <t>Čič</t>
  </si>
  <si>
    <t>Šimon</t>
  </si>
  <si>
    <t>Aleš</t>
  </si>
  <si>
    <t>Krištof</t>
  </si>
  <si>
    <t>Hamara</t>
  </si>
  <si>
    <t>Robert</t>
  </si>
  <si>
    <t>Ľubomír</t>
  </si>
  <si>
    <t>Ďurec</t>
  </si>
  <si>
    <t>Šesták</t>
  </si>
  <si>
    <t>Róbert</t>
  </si>
  <si>
    <t>Hradil</t>
  </si>
  <si>
    <t>Pavlík</t>
  </si>
  <si>
    <t>Denis</t>
  </si>
  <si>
    <t>Kopernický</t>
  </si>
  <si>
    <t>Tóth</t>
  </si>
  <si>
    <t>Kolozsi</t>
  </si>
  <si>
    <t>MŠK Považská Bystrica 2006</t>
  </si>
  <si>
    <t>HC Sporta Hlohovec 2006</t>
  </si>
  <si>
    <t>MŠK Považská Bystrica 2004</t>
  </si>
  <si>
    <t>HC Sporta Hlohovec 2004</t>
  </si>
  <si>
    <t>HC Zubří 2006</t>
  </si>
  <si>
    <t>HC Zubří 2004</t>
  </si>
  <si>
    <t>Kodály Tatabánya 2006</t>
  </si>
  <si>
    <t>Kodály Tatabánya 2004</t>
  </si>
  <si>
    <t>POVAŽSKÁ BYSTRICA -  tabuľka žiakov 2006</t>
  </si>
  <si>
    <t>POVAŽSKÁ BYSTRICA -  tabuľka žiakov 2004</t>
  </si>
  <si>
    <t xml:space="preserve">Krupa </t>
  </si>
  <si>
    <t xml:space="preserve">Ondruch </t>
  </si>
  <si>
    <t>Kovář</t>
  </si>
  <si>
    <t>Mareda</t>
  </si>
  <si>
    <t>Hill</t>
  </si>
  <si>
    <t>Mancl</t>
  </si>
  <si>
    <t>Pavel</t>
  </si>
  <si>
    <t>Vikonka</t>
  </si>
  <si>
    <t>Cinibulk</t>
  </si>
  <si>
    <t>Matyaš</t>
  </si>
  <si>
    <t>Štok</t>
  </si>
  <si>
    <t>Petr</t>
  </si>
  <si>
    <t>33 : 15</t>
  </si>
  <si>
    <t>25 : 14</t>
  </si>
  <si>
    <t>Guillaume</t>
  </si>
  <si>
    <t>Ezechiel</t>
  </si>
  <si>
    <t>Sebastian</t>
  </si>
  <si>
    <t>Ondrej</t>
  </si>
  <si>
    <t>Balko</t>
  </si>
  <si>
    <t>Štefan</t>
  </si>
  <si>
    <t>13: 19</t>
  </si>
  <si>
    <t>19 : 19</t>
  </si>
  <si>
    <t>14 : 25</t>
  </si>
  <si>
    <t>Krenner</t>
  </si>
  <si>
    <t>Pordán</t>
  </si>
  <si>
    <t>Tamás</t>
  </si>
  <si>
    <t>Kornel</t>
  </si>
  <si>
    <t>Bánkúti</t>
  </si>
  <si>
    <t>Máté</t>
  </si>
  <si>
    <t>Dávid</t>
  </si>
  <si>
    <t>Szabacs</t>
  </si>
  <si>
    <t>Veréb</t>
  </si>
  <si>
    <t>Rózsa</t>
  </si>
  <si>
    <t>Fodor</t>
  </si>
  <si>
    <t>Attila</t>
  </si>
  <si>
    <t>Vasas</t>
  </si>
  <si>
    <t>Balázs</t>
  </si>
  <si>
    <t>Vogel</t>
  </si>
  <si>
    <t>Bence</t>
  </si>
  <si>
    <t>Solmyos</t>
  </si>
  <si>
    <t>Márton</t>
  </si>
  <si>
    <t>Togyoriska</t>
  </si>
  <si>
    <t>Viktor</t>
  </si>
  <si>
    <t>Csomor</t>
  </si>
  <si>
    <t>Baldizsár</t>
  </si>
  <si>
    <t>21 : 25</t>
  </si>
  <si>
    <t>15 : 33</t>
  </si>
  <si>
    <t>MŠK Pov. Bystrica 2004</t>
  </si>
  <si>
    <t xml:space="preserve">Lagíň </t>
  </si>
  <si>
    <t>Riljak</t>
  </si>
  <si>
    <t>Artur</t>
  </si>
  <si>
    <t>Timotej</t>
  </si>
  <si>
    <t>Kuchardík</t>
  </si>
  <si>
    <t>Porubec</t>
  </si>
  <si>
    <t>Roman</t>
  </si>
  <si>
    <t>19 :13</t>
  </si>
  <si>
    <t>15 :13</t>
  </si>
  <si>
    <t>25 : 21</t>
  </si>
  <si>
    <t>Zsombor</t>
  </si>
  <si>
    <t>Róka</t>
  </si>
  <si>
    <t>Ármin</t>
  </si>
  <si>
    <t>Pongrácz</t>
  </si>
  <si>
    <t>Maté</t>
  </si>
  <si>
    <t>Damonkos</t>
  </si>
  <si>
    <t>Hordi</t>
  </si>
  <si>
    <t>Dániel</t>
  </si>
  <si>
    <t>Péter</t>
  </si>
  <si>
    <t>Benjámin</t>
  </si>
  <si>
    <t>Kristóf</t>
  </si>
  <si>
    <t>Deák</t>
  </si>
  <si>
    <t>Bucholc</t>
  </si>
  <si>
    <t>Heilman</t>
  </si>
  <si>
    <t>Szabdcs</t>
  </si>
  <si>
    <t>Kacsó</t>
  </si>
  <si>
    <t>Csongor</t>
  </si>
  <si>
    <t>Mukari</t>
  </si>
  <si>
    <t>Sipos</t>
  </si>
  <si>
    <t>Botond</t>
  </si>
  <si>
    <t>Csorba</t>
  </si>
  <si>
    <t>Márk</t>
  </si>
  <si>
    <t>13 : 6</t>
  </si>
  <si>
    <t>22 : 6</t>
  </si>
  <si>
    <t>18 : 5</t>
  </si>
  <si>
    <t>Grznár</t>
  </si>
  <si>
    <t>Vančo</t>
  </si>
  <si>
    <t>5: 10</t>
  </si>
  <si>
    <t>6: 13</t>
  </si>
  <si>
    <t>14 :12</t>
  </si>
  <si>
    <t>Dimitriadis</t>
  </si>
  <si>
    <t>Fillippos</t>
  </si>
  <si>
    <t>Krpelík</t>
  </si>
  <si>
    <t>Doříčák</t>
  </si>
  <si>
    <t>Hasalík</t>
  </si>
  <si>
    <t>Vojtěch</t>
  </si>
  <si>
    <t>Daniel</t>
  </si>
  <si>
    <t>Poláček</t>
  </si>
  <si>
    <t>šimon</t>
  </si>
  <si>
    <t>Polehňák</t>
  </si>
  <si>
    <t>Troják</t>
  </si>
  <si>
    <t>Karafiát</t>
  </si>
  <si>
    <t>Kunert</t>
  </si>
  <si>
    <t>Gašpar</t>
  </si>
  <si>
    <t>6 : 13</t>
  </si>
  <si>
    <t>6 : 22</t>
  </si>
  <si>
    <t>12 : 14</t>
  </si>
  <si>
    <t>MŠK Pov. Bystrica 2006</t>
  </si>
  <si>
    <t>Gero</t>
  </si>
  <si>
    <t>Dzurjaník</t>
  </si>
  <si>
    <t>Bačík</t>
  </si>
  <si>
    <t>Zachar</t>
  </si>
  <si>
    <t>Rolinčin</t>
  </si>
  <si>
    <t>Mlyniský</t>
  </si>
  <si>
    <t>Maliar</t>
  </si>
  <si>
    <t>Dudr</t>
  </si>
  <si>
    <t>Branislav</t>
  </si>
  <si>
    <t>Martiška</t>
  </si>
  <si>
    <t>Radoslav</t>
  </si>
  <si>
    <t>Marián</t>
  </si>
  <si>
    <t>10 : 5</t>
  </si>
  <si>
    <t>13 :6</t>
  </si>
  <si>
    <t>5 : 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</si>
</sst>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h:mm;@"/>
  </numFmts>
  <fonts count="77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u val="single"/>
      <sz val="11"/>
      <color indexed="18"/>
      <name val="Tahoma"/>
      <family val="2"/>
    </font>
    <font>
      <u val="single"/>
      <sz val="16"/>
      <color indexed="10"/>
      <name val="Tahoma"/>
      <family val="2"/>
    </font>
    <font>
      <b/>
      <sz val="10"/>
      <name val="Tahoma"/>
      <family val="2"/>
    </font>
    <font>
      <b/>
      <sz val="12"/>
      <color indexed="1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3"/>
      <name val="Arial CE"/>
      <family val="2"/>
    </font>
    <font>
      <b/>
      <sz val="13"/>
      <name val="Tahoma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Tahoma"/>
      <family val="2"/>
    </font>
    <font>
      <b/>
      <sz val="10"/>
      <color indexed="10"/>
      <name val="Arial CE"/>
      <family val="0"/>
    </font>
    <font>
      <sz val="10.5"/>
      <color indexed="18"/>
      <name val="Arial CE"/>
      <family val="0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sz val="10"/>
      <color indexed="18"/>
      <name val="Arial CE"/>
      <family val="0"/>
    </font>
    <font>
      <b/>
      <sz val="12"/>
      <color indexed="10"/>
      <name val="Arial CE"/>
      <family val="2"/>
    </font>
    <font>
      <sz val="10"/>
      <color indexed="10"/>
      <name val="Arial"/>
      <family val="2"/>
    </font>
    <font>
      <b/>
      <sz val="18"/>
      <color indexed="10"/>
      <name val="Tahoma"/>
      <family val="2"/>
    </font>
    <font>
      <sz val="11"/>
      <color indexed="18"/>
      <name val="Arial CE"/>
      <family val="2"/>
    </font>
    <font>
      <b/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2"/>
      <color rgb="FFFF0000"/>
      <name val="Tahoma"/>
      <family val="2"/>
    </font>
    <font>
      <sz val="10"/>
      <color rgb="FF000099"/>
      <name val="Arial CE"/>
      <family val="0"/>
    </font>
    <font>
      <sz val="11"/>
      <color rgb="FF000099"/>
      <name val="Arial CE"/>
      <family val="0"/>
    </font>
    <font>
      <sz val="10"/>
      <color rgb="FF000066"/>
      <name val="Arial CE"/>
      <family val="0"/>
    </font>
    <font>
      <sz val="11"/>
      <color rgb="FF00006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57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4" fillId="33" borderId="11" xfId="0" applyNumberFormat="1" applyFont="1" applyFill="1" applyBorder="1" applyAlignment="1">
      <alignment horizont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9" fillId="0" borderId="0" xfId="45" applyFont="1" applyAlignment="1">
      <alignment horizontal="center"/>
      <protection/>
    </xf>
    <xf numFmtId="0" fontId="19" fillId="0" borderId="0" xfId="45" applyFont="1">
      <alignment/>
      <protection/>
    </xf>
    <xf numFmtId="0" fontId="1" fillId="0" borderId="0" xfId="45">
      <alignment/>
      <protection/>
    </xf>
    <xf numFmtId="0" fontId="9" fillId="33" borderId="0" xfId="0" applyFont="1" applyFill="1" applyBorder="1" applyAlignment="1">
      <alignment vertical="center"/>
    </xf>
    <xf numFmtId="0" fontId="27" fillId="33" borderId="14" xfId="0" applyFont="1" applyFill="1" applyBorder="1" applyAlignment="1">
      <alignment horizontal="left" vertical="center"/>
    </xf>
    <xf numFmtId="0" fontId="29" fillId="33" borderId="14" xfId="0" applyFont="1" applyFill="1" applyBorder="1" applyAlignment="1">
      <alignment vertical="center"/>
    </xf>
    <xf numFmtId="0" fontId="29" fillId="33" borderId="15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" fillId="0" borderId="0" xfId="45" applyFont="1">
      <alignment/>
      <protection/>
    </xf>
    <xf numFmtId="20" fontId="29" fillId="0" borderId="0" xfId="45" applyNumberFormat="1" applyFont="1" applyAlignment="1" quotePrefix="1">
      <alignment horizontal="center"/>
      <protection/>
    </xf>
    <xf numFmtId="181" fontId="29" fillId="0" borderId="0" xfId="45" applyNumberFormat="1" applyFont="1" applyAlignment="1" quotePrefix="1">
      <alignment horizontal="center"/>
      <protection/>
    </xf>
    <xf numFmtId="0" fontId="31" fillId="33" borderId="13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14" fontId="2" fillId="33" borderId="0" xfId="0" applyNumberFormat="1" applyFont="1" applyFill="1" applyAlignment="1">
      <alignment/>
    </xf>
    <xf numFmtId="0" fontId="23" fillId="33" borderId="0" xfId="36" applyFill="1" applyAlignment="1">
      <alignment/>
    </xf>
    <xf numFmtId="0" fontId="29" fillId="0" borderId="0" xfId="45" applyFont="1" applyAlignment="1">
      <alignment horizontal="center"/>
      <protection/>
    </xf>
    <xf numFmtId="0" fontId="1" fillId="0" borderId="0" xfId="45" applyFont="1" applyFill="1">
      <alignment/>
      <protection/>
    </xf>
    <xf numFmtId="0" fontId="1" fillId="0" borderId="0" xfId="45" applyFill="1">
      <alignment/>
      <protection/>
    </xf>
    <xf numFmtId="0" fontId="19" fillId="0" borderId="0" xfId="45" applyFont="1" applyFill="1">
      <alignment/>
      <protection/>
    </xf>
    <xf numFmtId="0" fontId="29" fillId="0" borderId="0" xfId="45" applyFont="1" applyFill="1">
      <alignment/>
      <protection/>
    </xf>
    <xf numFmtId="0" fontId="31" fillId="33" borderId="0" xfId="0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9" fillId="0" borderId="0" xfId="45" applyFont="1">
      <alignment/>
      <protection/>
    </xf>
    <xf numFmtId="0" fontId="33" fillId="0" borderId="0" xfId="45" applyFont="1">
      <alignment/>
      <protection/>
    </xf>
    <xf numFmtId="172" fontId="6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29" fillId="0" borderId="0" xfId="45" applyFont="1" applyAlignment="1">
      <alignment horizontal="left"/>
      <protection/>
    </xf>
    <xf numFmtId="0" fontId="0" fillId="33" borderId="19" xfId="0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center"/>
    </xf>
    <xf numFmtId="0" fontId="14" fillId="33" borderId="22" xfId="0" applyNumberFormat="1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14" fillId="33" borderId="24" xfId="0" applyNumberFormat="1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31" fillId="33" borderId="23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0" fillId="33" borderId="11" xfId="0" applyNumberFormat="1" applyFont="1" applyFill="1" applyBorder="1" applyAlignment="1">
      <alignment horizontal="center"/>
    </xf>
    <xf numFmtId="0" fontId="36" fillId="33" borderId="14" xfId="0" applyFont="1" applyFill="1" applyBorder="1" applyAlignment="1">
      <alignment horizontal="left"/>
    </xf>
    <xf numFmtId="0" fontId="35" fillId="33" borderId="27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9" fillId="0" borderId="0" xfId="45" applyFont="1" applyFill="1" applyBorder="1">
      <alignment/>
      <protection/>
    </xf>
    <xf numFmtId="0" fontId="1" fillId="0" borderId="0" xfId="45" applyFont="1" applyFill="1" applyBorder="1">
      <alignment/>
      <protection/>
    </xf>
    <xf numFmtId="0" fontId="1" fillId="0" borderId="0" xfId="45" applyFill="1" applyBorder="1">
      <alignment/>
      <protection/>
    </xf>
    <xf numFmtId="0" fontId="19" fillId="0" borderId="0" xfId="45" applyFont="1" applyFill="1" applyBorder="1">
      <alignment/>
      <protection/>
    </xf>
    <xf numFmtId="0" fontId="11" fillId="33" borderId="11" xfId="0" applyNumberFormat="1" applyFont="1" applyFill="1" applyBorder="1" applyAlignment="1">
      <alignment horizontal="center"/>
    </xf>
    <xf numFmtId="0" fontId="29" fillId="0" borderId="0" xfId="45" applyFont="1" applyFill="1" applyAlignment="1">
      <alignment/>
      <protection/>
    </xf>
    <xf numFmtId="0" fontId="1" fillId="0" borderId="0" xfId="45" applyAlignment="1">
      <alignment horizontal="left"/>
      <protection/>
    </xf>
    <xf numFmtId="0" fontId="29" fillId="0" borderId="0" xfId="45" applyFont="1" applyFill="1" applyAlignment="1">
      <alignment horizontal="left"/>
      <protection/>
    </xf>
    <xf numFmtId="0" fontId="19" fillId="0" borderId="0" xfId="45" applyFont="1" applyAlignment="1">
      <alignment horizontal="left"/>
      <protection/>
    </xf>
    <xf numFmtId="0" fontId="71" fillId="33" borderId="14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71" fillId="33" borderId="13" xfId="0" applyFont="1" applyFill="1" applyBorder="1" applyAlignment="1">
      <alignment horizontal="left"/>
    </xf>
    <xf numFmtId="14" fontId="72" fillId="33" borderId="0" xfId="0" applyNumberFormat="1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left"/>
    </xf>
    <xf numFmtId="0" fontId="74" fillId="33" borderId="14" xfId="0" applyFont="1" applyFill="1" applyBorder="1" applyAlignment="1">
      <alignment horizontal="left"/>
    </xf>
    <xf numFmtId="0" fontId="75" fillId="33" borderId="14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/>
    </xf>
    <xf numFmtId="0" fontId="71" fillId="33" borderId="28" xfId="0" applyFont="1" applyFill="1" applyBorder="1" applyAlignment="1">
      <alignment horizontal="center"/>
    </xf>
    <xf numFmtId="0" fontId="71" fillId="33" borderId="29" xfId="0" applyFont="1" applyFill="1" applyBorder="1" applyAlignment="1">
      <alignment horizontal="center"/>
    </xf>
    <xf numFmtId="0" fontId="76" fillId="33" borderId="28" xfId="0" applyFont="1" applyFill="1" applyBorder="1" applyAlignment="1">
      <alignment horizontal="left"/>
    </xf>
    <xf numFmtId="0" fontId="75" fillId="33" borderId="19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left"/>
    </xf>
    <xf numFmtId="0" fontId="31" fillId="33" borderId="13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0" fontId="71" fillId="33" borderId="15" xfId="0" applyFont="1" applyFill="1" applyBorder="1" applyAlignment="1">
      <alignment horizontal="center"/>
    </xf>
    <xf numFmtId="0" fontId="75" fillId="33" borderId="13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left"/>
    </xf>
    <xf numFmtId="0" fontId="73" fillId="33" borderId="15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7" fillId="33" borderId="22" xfId="0" applyFont="1" applyFill="1" applyBorder="1" applyAlignment="1">
      <alignment horizontal="center"/>
    </xf>
    <xf numFmtId="0" fontId="71" fillId="33" borderId="31" xfId="0" applyFont="1" applyFill="1" applyBorder="1" applyAlignment="1">
      <alignment horizontal="center"/>
    </xf>
    <xf numFmtId="0" fontId="71" fillId="33" borderId="25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/>
    </xf>
    <xf numFmtId="0" fontId="34" fillId="34" borderId="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29" fillId="0" borderId="0" xfId="45" applyFont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PageLayoutView="0" workbookViewId="0" topLeftCell="A8">
      <selection activeCell="H37" sqref="H37"/>
    </sheetView>
  </sheetViews>
  <sheetFormatPr defaultColWidth="0" defaultRowHeight="12.75" customHeight="1" zeroHeight="1"/>
  <cols>
    <col min="1" max="1" width="1.25" style="1" customWidth="1"/>
    <col min="2" max="2" width="6.125" style="1" customWidth="1"/>
    <col min="3" max="3" width="26.75390625" style="1" customWidth="1"/>
    <col min="4" max="4" width="7.00390625" style="1" customWidth="1"/>
    <col min="5" max="5" width="9.125" style="1" customWidth="1"/>
    <col min="6" max="6" width="7.125" style="1" customWidth="1"/>
    <col min="7" max="7" width="11.00390625" style="1" customWidth="1"/>
    <col min="8" max="8" width="6.375" style="1" customWidth="1"/>
    <col min="9" max="9" width="4.375" style="1" customWidth="1"/>
    <col min="10" max="10" width="6.125" style="1" customWidth="1"/>
    <col min="11" max="11" width="5.875" style="1" customWidth="1"/>
    <col min="12" max="12" width="1.37890625" style="1" customWidth="1"/>
    <col min="13" max="13" width="5.375" style="1" customWidth="1"/>
    <col min="14" max="16384" width="0" style="1" hidden="1" customWidth="1"/>
  </cols>
  <sheetData>
    <row r="1" spans="1:14" ht="1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28" ht="12.75" customHeight="1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9.5" customHeight="1" hidden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4" customHeight="1">
      <c r="A4" s="131" t="s">
        <v>42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28" s="2" customFormat="1" ht="19.5" customHeight="1">
      <c r="A5" s="130"/>
      <c r="B5" s="130"/>
      <c r="C5" s="53"/>
      <c r="D5" s="54"/>
      <c r="E5" s="130"/>
      <c r="F5" s="130"/>
      <c r="G5" s="130"/>
      <c r="H5" s="118"/>
      <c r="I5" s="118"/>
      <c r="J5" s="11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s="2" customFormat="1" ht="19.5" customHeight="1">
      <c r="A6" s="130" t="s">
        <v>36</v>
      </c>
      <c r="B6" s="130"/>
      <c r="C6" s="56">
        <v>42994</v>
      </c>
      <c r="D6" s="94"/>
      <c r="E6" s="111" t="s">
        <v>35</v>
      </c>
      <c r="F6" s="111"/>
      <c r="G6" s="111"/>
      <c r="H6" s="23" t="s">
        <v>25</v>
      </c>
      <c r="I6" s="23"/>
      <c r="J6" s="23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13" ht="13.5" customHeight="1">
      <c r="B7" s="3"/>
      <c r="C7" s="4"/>
      <c r="D7" s="4"/>
      <c r="G7" s="3"/>
      <c r="H7" s="3"/>
      <c r="I7" s="3"/>
      <c r="J7" s="3"/>
      <c r="K7" s="3"/>
      <c r="L7" s="3"/>
      <c r="M7" s="3"/>
    </row>
    <row r="8" spans="2:256" ht="16.5" customHeight="1">
      <c r="B8" s="5" t="s">
        <v>0</v>
      </c>
      <c r="C8" s="115" t="s">
        <v>28</v>
      </c>
      <c r="D8" s="115"/>
      <c r="E8" s="115"/>
      <c r="F8" s="115"/>
      <c r="G8" s="115"/>
      <c r="H8" s="116" t="s">
        <v>26</v>
      </c>
      <c r="I8" s="117"/>
      <c r="J8" s="117"/>
      <c r="K8" s="135" t="s">
        <v>1</v>
      </c>
      <c r="L8" s="136"/>
      <c r="M8" s="137"/>
      <c r="IV8" s="30"/>
    </row>
    <row r="9" spans="2:256" ht="16.5" customHeight="1">
      <c r="B9" s="28" t="s">
        <v>31</v>
      </c>
      <c r="C9" s="16" t="s">
        <v>29</v>
      </c>
      <c r="D9" s="15" t="s">
        <v>2</v>
      </c>
      <c r="E9" s="139" t="s">
        <v>30</v>
      </c>
      <c r="F9" s="139"/>
      <c r="G9" s="132"/>
      <c r="H9" s="132"/>
      <c r="I9" s="133"/>
      <c r="J9" s="133"/>
      <c r="K9" s="132"/>
      <c r="L9" s="133"/>
      <c r="M9" s="138"/>
      <c r="IV9" s="30"/>
    </row>
    <row r="10" spans="2:256" ht="16.5" customHeight="1">
      <c r="B10" s="17" t="s">
        <v>3</v>
      </c>
      <c r="C10" s="93" t="s">
        <v>111</v>
      </c>
      <c r="D10" s="50" t="s">
        <v>2</v>
      </c>
      <c r="E10" s="120" t="s">
        <v>112</v>
      </c>
      <c r="F10" s="120"/>
      <c r="G10" s="120"/>
      <c r="H10" s="34">
        <v>6</v>
      </c>
      <c r="I10" s="7" t="s">
        <v>2</v>
      </c>
      <c r="J10" s="37">
        <v>1</v>
      </c>
      <c r="K10" s="35">
        <v>10</v>
      </c>
      <c r="L10" s="7" t="s">
        <v>2</v>
      </c>
      <c r="M10" s="36">
        <v>5</v>
      </c>
      <c r="N10" s="29"/>
      <c r="IV10" s="30"/>
    </row>
    <row r="11" spans="2:256" ht="16.5" customHeight="1">
      <c r="B11" s="17" t="s">
        <v>4</v>
      </c>
      <c r="C11" s="93" t="s">
        <v>113</v>
      </c>
      <c r="D11" s="50" t="s">
        <v>2</v>
      </c>
      <c r="E11" s="120" t="s">
        <v>114</v>
      </c>
      <c r="F11" s="120"/>
      <c r="G11" s="120"/>
      <c r="H11" s="34">
        <v>14</v>
      </c>
      <c r="I11" s="7" t="s">
        <v>2</v>
      </c>
      <c r="J11" s="37">
        <v>6</v>
      </c>
      <c r="K11" s="35">
        <v>19</v>
      </c>
      <c r="L11" s="7" t="s">
        <v>2</v>
      </c>
      <c r="M11" s="36">
        <v>13</v>
      </c>
      <c r="N11" s="29"/>
      <c r="IV11" s="30"/>
    </row>
    <row r="12" spans="2:14" ht="16.5" customHeight="1">
      <c r="B12" s="17" t="s">
        <v>5</v>
      </c>
      <c r="C12" s="93" t="s">
        <v>111</v>
      </c>
      <c r="D12" s="50" t="s">
        <v>2</v>
      </c>
      <c r="E12" s="120" t="s">
        <v>115</v>
      </c>
      <c r="F12" s="120"/>
      <c r="G12" s="120"/>
      <c r="H12" s="34">
        <v>6</v>
      </c>
      <c r="I12" s="7" t="s">
        <v>2</v>
      </c>
      <c r="J12" s="37">
        <v>2</v>
      </c>
      <c r="K12" s="35">
        <v>13</v>
      </c>
      <c r="L12" s="7" t="s">
        <v>2</v>
      </c>
      <c r="M12" s="36">
        <v>6</v>
      </c>
      <c r="N12" s="29"/>
    </row>
    <row r="13" spans="2:14" ht="16.5" customHeight="1">
      <c r="B13" s="17" t="s">
        <v>6</v>
      </c>
      <c r="C13" s="93" t="s">
        <v>113</v>
      </c>
      <c r="D13" s="50" t="s">
        <v>2</v>
      </c>
      <c r="E13" s="120" t="s">
        <v>116</v>
      </c>
      <c r="F13" s="120"/>
      <c r="G13" s="120"/>
      <c r="H13" s="34">
        <v>8</v>
      </c>
      <c r="I13" s="7" t="s">
        <v>2</v>
      </c>
      <c r="J13" s="37">
        <v>6</v>
      </c>
      <c r="K13" s="35">
        <v>15</v>
      </c>
      <c r="L13" s="7" t="s">
        <v>2</v>
      </c>
      <c r="M13" s="36">
        <v>13</v>
      </c>
      <c r="N13" s="29"/>
    </row>
    <row r="14" spans="2:14" ht="16.5" customHeight="1">
      <c r="B14" s="17" t="s">
        <v>7</v>
      </c>
      <c r="C14" s="95" t="s">
        <v>112</v>
      </c>
      <c r="D14" s="76" t="s">
        <v>2</v>
      </c>
      <c r="E14" s="119" t="s">
        <v>117</v>
      </c>
      <c r="F14" s="119"/>
      <c r="G14" s="119"/>
      <c r="H14" s="34">
        <v>1</v>
      </c>
      <c r="I14" s="7" t="s">
        <v>2</v>
      </c>
      <c r="J14" s="37">
        <v>6</v>
      </c>
      <c r="K14" s="35">
        <v>6</v>
      </c>
      <c r="L14" s="7" t="s">
        <v>2</v>
      </c>
      <c r="M14" s="36">
        <v>13</v>
      </c>
      <c r="N14" s="29"/>
    </row>
    <row r="15" spans="2:14" ht="16.5" customHeight="1">
      <c r="B15" s="17" t="s">
        <v>8</v>
      </c>
      <c r="C15" s="95" t="s">
        <v>114</v>
      </c>
      <c r="D15" s="50" t="s">
        <v>2</v>
      </c>
      <c r="E15" s="119" t="s">
        <v>118</v>
      </c>
      <c r="F15" s="119"/>
      <c r="G15" s="119"/>
      <c r="H15" s="34">
        <v>10</v>
      </c>
      <c r="I15" s="7" t="s">
        <v>2</v>
      </c>
      <c r="J15" s="37">
        <v>10</v>
      </c>
      <c r="K15" s="35">
        <v>19</v>
      </c>
      <c r="L15" s="7" t="s">
        <v>2</v>
      </c>
      <c r="M15" s="36">
        <v>19</v>
      </c>
      <c r="N15" s="29"/>
    </row>
    <row r="16" spans="2:256" ht="16.5" customHeight="1">
      <c r="B16" s="17" t="s">
        <v>9</v>
      </c>
      <c r="C16" s="95" t="s">
        <v>117</v>
      </c>
      <c r="D16" s="50" t="s">
        <v>2</v>
      </c>
      <c r="E16" s="119" t="s">
        <v>115</v>
      </c>
      <c r="F16" s="119"/>
      <c r="G16" s="119"/>
      <c r="H16" s="34">
        <v>12</v>
      </c>
      <c r="I16" s="7" t="s">
        <v>2</v>
      </c>
      <c r="J16" s="37">
        <v>2</v>
      </c>
      <c r="K16" s="35">
        <v>22</v>
      </c>
      <c r="L16" s="7" t="s">
        <v>2</v>
      </c>
      <c r="M16" s="36">
        <v>6</v>
      </c>
      <c r="N16" s="29"/>
      <c r="IV16" s="30"/>
    </row>
    <row r="17" spans="2:14" ht="16.5" customHeight="1">
      <c r="B17" s="17" t="s">
        <v>10</v>
      </c>
      <c r="C17" s="95" t="s">
        <v>118</v>
      </c>
      <c r="D17" s="50" t="s">
        <v>2</v>
      </c>
      <c r="E17" s="119" t="s">
        <v>116</v>
      </c>
      <c r="F17" s="119"/>
      <c r="G17" s="119"/>
      <c r="H17" s="34">
        <v>5</v>
      </c>
      <c r="I17" s="7" t="s">
        <v>2</v>
      </c>
      <c r="J17" s="37">
        <v>14</v>
      </c>
      <c r="K17" s="35">
        <v>15</v>
      </c>
      <c r="L17" s="7" t="s">
        <v>2</v>
      </c>
      <c r="M17" s="36">
        <v>33</v>
      </c>
      <c r="N17" s="29"/>
    </row>
    <row r="18" spans="2:14" ht="16.5" customHeight="1">
      <c r="B18" s="17" t="s">
        <v>11</v>
      </c>
      <c r="C18" s="95" t="s">
        <v>115</v>
      </c>
      <c r="D18" s="50" t="s">
        <v>2</v>
      </c>
      <c r="E18" s="120" t="s">
        <v>112</v>
      </c>
      <c r="F18" s="120"/>
      <c r="G18" s="120"/>
      <c r="H18" s="34">
        <v>4</v>
      </c>
      <c r="I18" s="7" t="s">
        <v>2</v>
      </c>
      <c r="J18" s="37">
        <v>8</v>
      </c>
      <c r="K18" s="35">
        <v>12</v>
      </c>
      <c r="L18" s="7" t="s">
        <v>2</v>
      </c>
      <c r="M18" s="36">
        <v>14</v>
      </c>
      <c r="N18" s="29"/>
    </row>
    <row r="19" spans="2:14" ht="16.5" customHeight="1">
      <c r="B19" s="17" t="s">
        <v>12</v>
      </c>
      <c r="C19" s="95" t="s">
        <v>116</v>
      </c>
      <c r="D19" s="50" t="s">
        <v>2</v>
      </c>
      <c r="E19" s="120" t="s">
        <v>114</v>
      </c>
      <c r="F19" s="120"/>
      <c r="G19" s="120"/>
      <c r="H19" s="34">
        <v>11</v>
      </c>
      <c r="I19" s="7" t="s">
        <v>2</v>
      </c>
      <c r="J19" s="37">
        <v>6</v>
      </c>
      <c r="K19" s="35">
        <v>25</v>
      </c>
      <c r="L19" s="7" t="s">
        <v>2</v>
      </c>
      <c r="M19" s="36">
        <v>14</v>
      </c>
      <c r="N19" s="29"/>
    </row>
    <row r="20" spans="2:14" ht="16.5" customHeight="1">
      <c r="B20" s="17" t="s">
        <v>13</v>
      </c>
      <c r="C20" s="93" t="s">
        <v>111</v>
      </c>
      <c r="D20" s="85" t="s">
        <v>2</v>
      </c>
      <c r="E20" s="119" t="s">
        <v>117</v>
      </c>
      <c r="F20" s="119"/>
      <c r="G20" s="119"/>
      <c r="H20" s="34">
        <v>3</v>
      </c>
      <c r="I20" s="7" t="s">
        <v>2</v>
      </c>
      <c r="J20" s="37">
        <v>9</v>
      </c>
      <c r="K20" s="35">
        <v>5</v>
      </c>
      <c r="L20" s="7" t="s">
        <v>2</v>
      </c>
      <c r="M20" s="36">
        <v>18</v>
      </c>
      <c r="N20" s="29"/>
    </row>
    <row r="21" spans="2:256" ht="16.5" customHeight="1">
      <c r="B21" s="58" t="s">
        <v>14</v>
      </c>
      <c r="C21" s="93" t="s">
        <v>113</v>
      </c>
      <c r="D21" s="59" t="s">
        <v>2</v>
      </c>
      <c r="E21" s="119" t="s">
        <v>118</v>
      </c>
      <c r="F21" s="119"/>
      <c r="G21" s="119"/>
      <c r="H21" s="71">
        <v>15</v>
      </c>
      <c r="I21" s="69" t="s">
        <v>2</v>
      </c>
      <c r="J21" s="60">
        <v>9</v>
      </c>
      <c r="K21" s="68">
        <v>25</v>
      </c>
      <c r="L21" s="69" t="s">
        <v>2</v>
      </c>
      <c r="M21" s="70">
        <v>21</v>
      </c>
      <c r="N21" s="61"/>
      <c r="IV21" s="30"/>
    </row>
    <row r="22" spans="1:14" s="6" customFormat="1" ht="71.25" customHeight="1">
      <c r="A22" s="1"/>
      <c r="B22" s="63"/>
      <c r="C22" s="64"/>
      <c r="D22" s="65"/>
      <c r="E22" s="134"/>
      <c r="F22" s="134"/>
      <c r="G22" s="134"/>
      <c r="H22" s="45"/>
      <c r="I22" s="66"/>
      <c r="J22" s="67"/>
      <c r="K22" s="47"/>
      <c r="L22" s="46"/>
      <c r="M22" s="48"/>
      <c r="N22" s="49"/>
    </row>
    <row r="23" spans="1:14" s="6" customFormat="1" ht="9.75" customHeight="1">
      <c r="A23" s="1"/>
      <c r="B23" s="9"/>
      <c r="C23" s="10" t="s">
        <v>119</v>
      </c>
      <c r="D23" s="11"/>
      <c r="E23" s="8"/>
      <c r="F23" s="8"/>
      <c r="G23" s="8"/>
      <c r="H23" s="8"/>
      <c r="I23" s="8"/>
      <c r="J23" s="8"/>
      <c r="K23" s="8"/>
      <c r="L23" s="8"/>
      <c r="M23" s="8"/>
      <c r="N23" s="49"/>
    </row>
    <row r="24" spans="2:14" ht="16.5" customHeight="1">
      <c r="B24" s="24" t="s">
        <v>43</v>
      </c>
      <c r="C24" s="25" t="s">
        <v>16</v>
      </c>
      <c r="D24" s="26"/>
      <c r="E24" s="27" t="s">
        <v>17</v>
      </c>
      <c r="F24" s="27" t="s">
        <v>18</v>
      </c>
      <c r="G24" s="27" t="s">
        <v>15</v>
      </c>
      <c r="H24" s="112" t="s">
        <v>19</v>
      </c>
      <c r="I24" s="113"/>
      <c r="J24" s="114"/>
      <c r="K24" s="27" t="s">
        <v>20</v>
      </c>
      <c r="L24" s="112" t="s">
        <v>27</v>
      </c>
      <c r="M24" s="114"/>
      <c r="N24" s="62"/>
    </row>
    <row r="25" spans="2:14" ht="16.5" customHeight="1">
      <c r="B25" s="18" t="s">
        <v>3</v>
      </c>
      <c r="C25" s="96" t="s">
        <v>89</v>
      </c>
      <c r="D25" s="98">
        <v>3</v>
      </c>
      <c r="E25" s="98">
        <v>3</v>
      </c>
      <c r="F25" s="98">
        <v>0</v>
      </c>
      <c r="G25" s="98">
        <v>0</v>
      </c>
      <c r="H25" s="98">
        <v>53</v>
      </c>
      <c r="I25" s="98" t="s">
        <v>2</v>
      </c>
      <c r="J25" s="98">
        <v>17</v>
      </c>
      <c r="K25" s="98">
        <v>6</v>
      </c>
      <c r="L25" s="105">
        <f>H25-J25</f>
        <v>36</v>
      </c>
      <c r="M25" s="106"/>
      <c r="N25" s="49"/>
    </row>
    <row r="26" spans="2:14" ht="16.5" customHeight="1">
      <c r="B26" s="18" t="s">
        <v>4</v>
      </c>
      <c r="C26" s="77" t="s">
        <v>49</v>
      </c>
      <c r="D26" s="90">
        <v>3</v>
      </c>
      <c r="E26" s="90">
        <v>2</v>
      </c>
      <c r="F26" s="90">
        <v>0</v>
      </c>
      <c r="G26" s="90">
        <v>1</v>
      </c>
      <c r="H26" s="90">
        <v>28</v>
      </c>
      <c r="I26" s="90" t="s">
        <v>2</v>
      </c>
      <c r="J26" s="90">
        <v>29</v>
      </c>
      <c r="K26" s="90">
        <v>4</v>
      </c>
      <c r="L26" s="107">
        <f>H26-J26</f>
        <v>-1</v>
      </c>
      <c r="M26" s="108"/>
      <c r="N26" s="49"/>
    </row>
    <row r="27" spans="2:14" ht="16.5" customHeight="1">
      <c r="B27" s="72" t="s">
        <v>5</v>
      </c>
      <c r="C27" s="78" t="s">
        <v>57</v>
      </c>
      <c r="D27" s="98">
        <v>3</v>
      </c>
      <c r="E27" s="98">
        <v>1</v>
      </c>
      <c r="F27" s="98">
        <v>0</v>
      </c>
      <c r="G27" s="98">
        <v>2</v>
      </c>
      <c r="H27" s="98">
        <v>25</v>
      </c>
      <c r="I27" s="98" t="s">
        <v>2</v>
      </c>
      <c r="J27" s="98">
        <v>35</v>
      </c>
      <c r="K27" s="98">
        <v>2</v>
      </c>
      <c r="L27" s="105">
        <f>H27-J27</f>
        <v>-10</v>
      </c>
      <c r="M27" s="106"/>
      <c r="N27" s="49"/>
    </row>
    <row r="28" spans="2:14" ht="16.5" customHeight="1">
      <c r="B28" s="75" t="s">
        <v>6</v>
      </c>
      <c r="C28" s="78" t="s">
        <v>41</v>
      </c>
      <c r="D28" s="99">
        <v>3</v>
      </c>
      <c r="E28" s="99">
        <v>0</v>
      </c>
      <c r="F28" s="99">
        <v>0</v>
      </c>
      <c r="G28" s="99">
        <v>3</v>
      </c>
      <c r="H28" s="99">
        <v>24</v>
      </c>
      <c r="I28" s="99" t="s">
        <v>2</v>
      </c>
      <c r="J28" s="99">
        <v>49</v>
      </c>
      <c r="K28" s="99">
        <v>0</v>
      </c>
      <c r="L28" s="105">
        <f>H28-J28</f>
        <v>-25</v>
      </c>
      <c r="M28" s="106"/>
      <c r="N28" s="49"/>
    </row>
    <row r="29" spans="2:14" ht="16.5" customHeight="1">
      <c r="B29" s="73"/>
      <c r="C29" s="104"/>
      <c r="D29" s="73"/>
      <c r="E29" s="73"/>
      <c r="F29" s="73"/>
      <c r="G29" s="73"/>
      <c r="H29" s="73"/>
      <c r="I29" s="73"/>
      <c r="J29" s="73"/>
      <c r="K29" s="74"/>
      <c r="L29" s="123"/>
      <c r="M29" s="123"/>
      <c r="N29" s="49"/>
    </row>
    <row r="30" spans="2:13" ht="16.5" customHeight="1">
      <c r="B30" s="9"/>
      <c r="C30" s="10" t="s">
        <v>120</v>
      </c>
      <c r="D30" s="11"/>
      <c r="E30" s="8"/>
      <c r="F30" s="8"/>
      <c r="G30" s="8"/>
      <c r="H30" s="8"/>
      <c r="I30" s="8"/>
      <c r="J30" s="8"/>
      <c r="K30" s="8"/>
      <c r="L30" s="8"/>
      <c r="M30" s="8"/>
    </row>
    <row r="31" spans="1:13" ht="16.5" customHeight="1">
      <c r="A31" s="8"/>
      <c r="B31" s="24" t="s">
        <v>43</v>
      </c>
      <c r="C31" s="25" t="s">
        <v>16</v>
      </c>
      <c r="D31" s="26"/>
      <c r="E31" s="27" t="s">
        <v>17</v>
      </c>
      <c r="F31" s="27" t="s">
        <v>18</v>
      </c>
      <c r="G31" s="27" t="s">
        <v>15</v>
      </c>
      <c r="H31" s="112" t="s">
        <v>19</v>
      </c>
      <c r="I31" s="113"/>
      <c r="J31" s="114"/>
      <c r="K31" s="27" t="s">
        <v>20</v>
      </c>
      <c r="L31" s="112" t="s">
        <v>27</v>
      </c>
      <c r="M31" s="114"/>
    </row>
    <row r="32" spans="1:256" ht="16.5" customHeight="1">
      <c r="A32" s="8"/>
      <c r="B32" s="18" t="s">
        <v>3</v>
      </c>
      <c r="C32" s="77" t="s">
        <v>49</v>
      </c>
      <c r="D32" s="100">
        <v>3</v>
      </c>
      <c r="E32" s="100">
        <v>0</v>
      </c>
      <c r="F32" s="100">
        <v>0</v>
      </c>
      <c r="G32" s="100">
        <v>3</v>
      </c>
      <c r="H32" s="100">
        <v>59</v>
      </c>
      <c r="I32" s="100" t="s">
        <v>2</v>
      </c>
      <c r="J32" s="100">
        <v>44</v>
      </c>
      <c r="K32" s="101">
        <v>6</v>
      </c>
      <c r="L32" s="124">
        <f>H32-J32</f>
        <v>15</v>
      </c>
      <c r="M32" s="125"/>
      <c r="IV32" s="30"/>
    </row>
    <row r="33" spans="2:13" ht="16.5" customHeight="1">
      <c r="B33" s="18" t="s">
        <v>4</v>
      </c>
      <c r="C33" s="102" t="s">
        <v>41</v>
      </c>
      <c r="D33" s="97">
        <v>3</v>
      </c>
      <c r="E33" s="97">
        <v>2</v>
      </c>
      <c r="F33" s="97">
        <v>0</v>
      </c>
      <c r="G33" s="97">
        <v>1</v>
      </c>
      <c r="H33" s="97">
        <v>71</v>
      </c>
      <c r="I33" s="97" t="s">
        <v>2</v>
      </c>
      <c r="J33" s="97">
        <f>7+13+24</f>
        <v>44</v>
      </c>
      <c r="K33" s="97">
        <v>4</v>
      </c>
      <c r="L33" s="109">
        <f>H33-J33</f>
        <v>27</v>
      </c>
      <c r="M33" s="110"/>
    </row>
    <row r="34" spans="2:13" ht="16.5" customHeight="1">
      <c r="B34" s="72" t="s">
        <v>5</v>
      </c>
      <c r="C34" s="102" t="s">
        <v>57</v>
      </c>
      <c r="D34" s="103">
        <v>3</v>
      </c>
      <c r="E34" s="103">
        <v>0</v>
      </c>
      <c r="F34" s="103">
        <v>1</v>
      </c>
      <c r="G34" s="103">
        <v>2</v>
      </c>
      <c r="H34" s="103">
        <f>9+13+24</f>
        <v>46</v>
      </c>
      <c r="I34" s="103" t="s">
        <v>2</v>
      </c>
      <c r="J34" s="103">
        <v>63</v>
      </c>
      <c r="K34" s="103">
        <v>1</v>
      </c>
      <c r="L34" s="109">
        <f>H34-J34</f>
        <v>-17</v>
      </c>
      <c r="M34" s="110"/>
    </row>
    <row r="35" spans="2:256" ht="16.5" customHeight="1">
      <c r="B35" s="75" t="s">
        <v>6</v>
      </c>
      <c r="C35" s="96" t="s">
        <v>89</v>
      </c>
      <c r="D35" s="103">
        <v>3</v>
      </c>
      <c r="E35" s="103">
        <v>0</v>
      </c>
      <c r="F35" s="103">
        <v>0</v>
      </c>
      <c r="G35" s="103">
        <v>3</v>
      </c>
      <c r="H35" s="103">
        <v>52</v>
      </c>
      <c r="I35" s="103" t="s">
        <v>2</v>
      </c>
      <c r="J35" s="103">
        <v>77</v>
      </c>
      <c r="K35" s="103">
        <v>0</v>
      </c>
      <c r="L35" s="109">
        <f>H35-J35</f>
        <v>-25</v>
      </c>
      <c r="M35" s="110"/>
      <c r="IV35" s="30"/>
    </row>
    <row r="36" spans="2:256" ht="16.5" customHeight="1" hidden="1">
      <c r="B36" s="19"/>
      <c r="C36" s="79"/>
      <c r="D36" s="80"/>
      <c r="E36" s="126"/>
      <c r="F36" s="126"/>
      <c r="G36" s="126"/>
      <c r="H36" s="126"/>
      <c r="I36" s="126"/>
      <c r="J36" s="126"/>
      <c r="K36" s="126"/>
      <c r="L36" s="126"/>
      <c r="M36" s="6"/>
      <c r="IV36" s="30"/>
    </row>
    <row r="37" spans="3:13" ht="15" customHeight="1">
      <c r="C37" s="82"/>
      <c r="D37" s="82"/>
      <c r="E37" s="82"/>
      <c r="F37" s="83"/>
      <c r="G37" s="83"/>
      <c r="H37" s="83"/>
      <c r="I37" s="83"/>
      <c r="J37" s="83"/>
      <c r="K37" s="84"/>
      <c r="L37" s="6"/>
      <c r="M37" s="6"/>
    </row>
    <row r="38" spans="3:13" ht="15" customHeight="1">
      <c r="C38" s="82"/>
      <c r="D38" s="82"/>
      <c r="E38" s="83"/>
      <c r="F38" s="83"/>
      <c r="G38" s="83"/>
      <c r="H38" s="83"/>
      <c r="I38" s="83"/>
      <c r="J38" s="83"/>
      <c r="K38" s="84"/>
      <c r="L38" s="6"/>
      <c r="M38" s="6"/>
    </row>
    <row r="39" spans="3:13" ht="16.5" customHeight="1">
      <c r="C39" s="82"/>
      <c r="D39" s="82"/>
      <c r="E39" s="83"/>
      <c r="F39" s="83"/>
      <c r="G39" s="83"/>
      <c r="H39" s="83"/>
      <c r="I39" s="83"/>
      <c r="J39" s="83"/>
      <c r="K39" s="84"/>
      <c r="L39" s="6"/>
      <c r="M39" s="6"/>
    </row>
    <row r="40" spans="3:13" ht="16.5" customHeight="1">
      <c r="C40" s="82"/>
      <c r="D40" s="82"/>
      <c r="E40" s="83"/>
      <c r="F40" s="83"/>
      <c r="G40" s="83"/>
      <c r="H40" s="83"/>
      <c r="I40" s="83"/>
      <c r="J40" s="83"/>
      <c r="K40" s="84"/>
      <c r="L40" s="6"/>
      <c r="M40" s="6"/>
    </row>
    <row r="41" spans="3:13" ht="16.5" customHeight="1">
      <c r="C41" s="82"/>
      <c r="D41" s="82"/>
      <c r="E41" s="83"/>
      <c r="F41" s="83"/>
      <c r="G41" s="83"/>
      <c r="H41" s="83"/>
      <c r="I41" s="83"/>
      <c r="J41" s="83"/>
      <c r="K41" s="84"/>
      <c r="L41" s="6"/>
      <c r="M41" s="6"/>
    </row>
    <row r="42" spans="3:13" ht="16.5" customHeight="1">
      <c r="C42" s="82"/>
      <c r="D42" s="82"/>
      <c r="E42" s="82"/>
      <c r="F42" s="83"/>
      <c r="G42" s="83"/>
      <c r="H42" s="83"/>
      <c r="I42" s="83"/>
      <c r="J42" s="83"/>
      <c r="K42" s="84"/>
      <c r="L42" s="6"/>
      <c r="M42" s="6"/>
    </row>
    <row r="43" spans="3:13" ht="16.5" customHeight="1">
      <c r="C43" s="82"/>
      <c r="D43" s="82"/>
      <c r="E43" s="83"/>
      <c r="F43" s="83"/>
      <c r="G43" s="83"/>
      <c r="H43" s="83"/>
      <c r="I43" s="83"/>
      <c r="J43" s="83"/>
      <c r="K43" s="84"/>
      <c r="L43" s="6"/>
      <c r="M43" s="6"/>
    </row>
    <row r="44" spans="3:13" ht="16.5" customHeight="1">
      <c r="C44" s="81"/>
      <c r="D44" s="81"/>
      <c r="E44" s="81"/>
      <c r="F44" s="81"/>
      <c r="G44" s="81"/>
      <c r="H44" s="81"/>
      <c r="I44" s="81"/>
      <c r="J44" s="81"/>
      <c r="K44" s="81"/>
      <c r="L44" s="6"/>
      <c r="M44" s="6"/>
    </row>
    <row r="45" spans="3:13" ht="12.75" customHeight="1">
      <c r="C45" s="81"/>
      <c r="D45" s="81"/>
      <c r="E45" s="81"/>
      <c r="F45" s="81"/>
      <c r="G45" s="81"/>
      <c r="H45" s="81"/>
      <c r="I45" s="81"/>
      <c r="J45" s="81"/>
      <c r="K45" s="81"/>
      <c r="L45" s="6"/>
      <c r="M45" s="6"/>
    </row>
    <row r="46" spans="3:13" ht="12.75" customHeight="1">
      <c r="C46" s="82"/>
      <c r="D46" s="82"/>
      <c r="E46" s="83"/>
      <c r="F46" s="83"/>
      <c r="G46" s="83"/>
      <c r="H46" s="83"/>
      <c r="I46" s="83"/>
      <c r="J46" s="83"/>
      <c r="K46" s="84"/>
      <c r="L46" s="6"/>
      <c r="M46" s="6"/>
    </row>
    <row r="47" spans="3:13" ht="12.75" customHeight="1">
      <c r="C47" s="82"/>
      <c r="D47" s="82"/>
      <c r="E47" s="83"/>
      <c r="F47" s="83"/>
      <c r="G47" s="83"/>
      <c r="H47" s="83"/>
      <c r="I47" s="83"/>
      <c r="J47" s="83"/>
      <c r="K47" s="84"/>
      <c r="L47" s="6"/>
      <c r="M47" s="6"/>
    </row>
    <row r="48" spans="3:13" ht="12.75" customHeight="1">
      <c r="C48" s="82"/>
      <c r="D48" s="82"/>
      <c r="E48" s="82"/>
      <c r="F48" s="83"/>
      <c r="G48" s="83"/>
      <c r="H48" s="83"/>
      <c r="I48" s="83"/>
      <c r="J48" s="83"/>
      <c r="K48" s="84"/>
      <c r="L48" s="6"/>
      <c r="M48" s="6"/>
    </row>
    <row r="49" spans="3:13" ht="12.75" customHeight="1">
      <c r="C49" s="82"/>
      <c r="D49" s="82"/>
      <c r="E49" s="83"/>
      <c r="F49" s="83"/>
      <c r="G49" s="83"/>
      <c r="H49" s="83"/>
      <c r="I49" s="83"/>
      <c r="J49" s="83"/>
      <c r="K49" s="84"/>
      <c r="L49" s="6"/>
      <c r="M49" s="6"/>
    </row>
    <row r="50" spans="3:13" ht="12.75" customHeight="1">
      <c r="C50" s="82"/>
      <c r="D50" s="82"/>
      <c r="E50" s="83"/>
      <c r="F50" s="83"/>
      <c r="G50" s="83"/>
      <c r="H50" s="83"/>
      <c r="I50" s="83"/>
      <c r="J50" s="83"/>
      <c r="K50" s="84"/>
      <c r="L50" s="6"/>
      <c r="M50" s="6"/>
    </row>
    <row r="51" spans="3:13" ht="12.75" customHeight="1">
      <c r="C51" s="82"/>
      <c r="D51" s="82"/>
      <c r="E51" s="82"/>
      <c r="F51" s="83"/>
      <c r="G51" s="83"/>
      <c r="H51" s="83"/>
      <c r="I51" s="83"/>
      <c r="J51" s="83"/>
      <c r="K51" s="84"/>
      <c r="L51" s="6"/>
      <c r="M51" s="6"/>
    </row>
    <row r="52" spans="3:13" ht="12.75" customHeight="1">
      <c r="C52" s="81"/>
      <c r="D52" s="81"/>
      <c r="E52" s="81"/>
      <c r="F52" s="81"/>
      <c r="G52" s="81"/>
      <c r="H52" s="81"/>
      <c r="I52" s="81"/>
      <c r="J52" s="81"/>
      <c r="K52" s="81"/>
      <c r="L52" s="6"/>
      <c r="M52" s="6"/>
    </row>
    <row r="53" spans="3:13" ht="12.75" customHeight="1">
      <c r="C53" s="81"/>
      <c r="D53" s="81"/>
      <c r="E53" s="81"/>
      <c r="F53" s="81"/>
      <c r="G53" s="81"/>
      <c r="H53" s="81"/>
      <c r="I53" s="81"/>
      <c r="J53" s="81"/>
      <c r="K53" s="81"/>
      <c r="L53" s="6"/>
      <c r="M53" s="6"/>
    </row>
    <row r="54" spans="3:13" ht="12.75" customHeight="1">
      <c r="C54" s="82"/>
      <c r="D54" s="82"/>
      <c r="E54" s="83"/>
      <c r="F54" s="83"/>
      <c r="G54" s="83"/>
      <c r="H54" s="83"/>
      <c r="I54" s="83"/>
      <c r="J54" s="83"/>
      <c r="K54" s="84"/>
      <c r="L54" s="6"/>
      <c r="M54" s="6"/>
    </row>
    <row r="55" spans="3:13" ht="12.75" customHeight="1">
      <c r="C55" s="82"/>
      <c r="D55" s="82"/>
      <c r="E55" s="82"/>
      <c r="F55" s="83"/>
      <c r="G55" s="83"/>
      <c r="H55" s="83"/>
      <c r="I55" s="83"/>
      <c r="J55" s="83"/>
      <c r="K55" s="84"/>
      <c r="L55" s="6"/>
      <c r="M55" s="6"/>
    </row>
    <row r="56" spans="3:13" ht="12.75" customHeight="1">
      <c r="C56" s="81"/>
      <c r="D56" s="81"/>
      <c r="E56" s="81"/>
      <c r="F56" s="81"/>
      <c r="G56" s="81"/>
      <c r="H56" s="81"/>
      <c r="I56" s="81"/>
      <c r="J56" s="81"/>
      <c r="K56" s="81"/>
      <c r="L56" s="6"/>
      <c r="M56" s="6"/>
    </row>
    <row r="57" spans="3:13" ht="12.75" customHeight="1">
      <c r="C57" s="81"/>
      <c r="D57" s="81"/>
      <c r="E57" s="81"/>
      <c r="F57" s="81"/>
      <c r="G57" s="81"/>
      <c r="H57" s="81"/>
      <c r="I57" s="81"/>
      <c r="J57" s="81"/>
      <c r="K57" s="81"/>
      <c r="L57" s="6"/>
      <c r="M57" s="6"/>
    </row>
    <row r="58" spans="3:13" ht="12.75" customHeight="1">
      <c r="C58" s="82"/>
      <c r="D58" s="82"/>
      <c r="E58" s="83"/>
      <c r="F58" s="83"/>
      <c r="G58" s="83"/>
      <c r="H58" s="83"/>
      <c r="I58" s="83"/>
      <c r="J58" s="83"/>
      <c r="K58" s="84"/>
      <c r="L58" s="6"/>
      <c r="M58" s="6"/>
    </row>
    <row r="59" spans="3:13" ht="12.75" customHeight="1">
      <c r="C59" s="82"/>
      <c r="D59" s="82"/>
      <c r="E59" s="83"/>
      <c r="F59" s="83"/>
      <c r="G59" s="83"/>
      <c r="H59" s="83"/>
      <c r="I59" s="83"/>
      <c r="J59" s="83"/>
      <c r="K59" s="84"/>
      <c r="L59" s="6"/>
      <c r="M59" s="6"/>
    </row>
    <row r="60" spans="3:13" ht="12.75" customHeight="1">
      <c r="C60" s="82"/>
      <c r="D60" s="82"/>
      <c r="E60" s="83"/>
      <c r="F60" s="83"/>
      <c r="G60" s="83"/>
      <c r="H60" s="83"/>
      <c r="I60" s="83"/>
      <c r="J60" s="83"/>
      <c r="K60" s="84"/>
      <c r="L60" s="6"/>
      <c r="M60" s="6"/>
    </row>
    <row r="61" spans="3:13" ht="12.75" customHeight="1">
      <c r="C61" s="82"/>
      <c r="D61" s="82"/>
      <c r="E61" s="82"/>
      <c r="F61" s="83"/>
      <c r="G61" s="83"/>
      <c r="H61" s="83"/>
      <c r="I61" s="83"/>
      <c r="J61" s="83"/>
      <c r="K61" s="84"/>
      <c r="L61" s="6"/>
      <c r="M61" s="6"/>
    </row>
    <row r="62" spans="3:13" ht="12.75" customHeight="1">
      <c r="C62" s="82"/>
      <c r="D62" s="82"/>
      <c r="E62" s="82"/>
      <c r="F62" s="82"/>
      <c r="G62" s="82"/>
      <c r="H62" s="82"/>
      <c r="I62" s="82"/>
      <c r="J62" s="82"/>
      <c r="K62" s="84"/>
      <c r="L62" s="6"/>
      <c r="M62" s="6"/>
    </row>
    <row r="63" spans="3:13" ht="12.75" customHeight="1">
      <c r="C63" s="82"/>
      <c r="D63" s="82"/>
      <c r="E63" s="82"/>
      <c r="F63" s="83"/>
      <c r="G63" s="83"/>
      <c r="H63" s="83"/>
      <c r="I63" s="83"/>
      <c r="J63" s="83"/>
      <c r="K63" s="84"/>
      <c r="L63" s="6"/>
      <c r="M63" s="6"/>
    </row>
    <row r="64" spans="3:13" ht="12.75" customHeight="1">
      <c r="C64" s="82"/>
      <c r="D64" s="82"/>
      <c r="E64" s="82"/>
      <c r="F64" s="83"/>
      <c r="G64" s="83"/>
      <c r="H64" s="83"/>
      <c r="I64" s="83"/>
      <c r="J64" s="83"/>
      <c r="K64" s="84"/>
      <c r="L64" s="6"/>
      <c r="M64" s="6"/>
    </row>
    <row r="65" spans="3:13" ht="12.75" customHeight="1">
      <c r="C65" s="82"/>
      <c r="D65" s="82"/>
      <c r="E65" s="82"/>
      <c r="F65" s="83"/>
      <c r="G65" s="83"/>
      <c r="H65" s="83"/>
      <c r="I65" s="83"/>
      <c r="J65" s="83"/>
      <c r="K65" s="84"/>
      <c r="L65" s="6"/>
      <c r="M65" s="6"/>
    </row>
    <row r="66" spans="3:13" ht="12.75" customHeight="1">
      <c r="C66" s="82"/>
      <c r="D66" s="82"/>
      <c r="E66" s="82"/>
      <c r="F66" s="83"/>
      <c r="G66" s="83"/>
      <c r="H66" s="83"/>
      <c r="I66" s="83"/>
      <c r="J66" s="83"/>
      <c r="K66" s="84"/>
      <c r="L66" s="6"/>
      <c r="M66" s="6"/>
    </row>
    <row r="67" spans="3:13" ht="12.75" customHeight="1">
      <c r="C67" s="81"/>
      <c r="D67" s="81"/>
      <c r="E67" s="81"/>
      <c r="F67" s="81"/>
      <c r="G67" s="81"/>
      <c r="H67" s="81"/>
      <c r="I67" s="81"/>
      <c r="J67" s="81"/>
      <c r="K67" s="81"/>
      <c r="L67" s="6"/>
      <c r="M67" s="6"/>
    </row>
    <row r="68" spans="3:13" ht="12.75" customHeight="1">
      <c r="C68" s="82"/>
      <c r="D68" s="82"/>
      <c r="E68" s="83"/>
      <c r="F68" s="83"/>
      <c r="G68" s="83"/>
      <c r="H68" s="83"/>
      <c r="I68" s="83"/>
      <c r="J68" s="83"/>
      <c r="K68" s="84"/>
      <c r="L68" s="6"/>
      <c r="M68" s="6"/>
    </row>
    <row r="69" spans="3:13" ht="12.75" customHeight="1">
      <c r="C69" s="82"/>
      <c r="D69" s="82"/>
      <c r="E69" s="82"/>
      <c r="F69" s="83"/>
      <c r="G69" s="83"/>
      <c r="H69" s="83"/>
      <c r="I69" s="83"/>
      <c r="J69" s="83"/>
      <c r="K69" s="84"/>
      <c r="L69" s="6"/>
      <c r="M69" s="6"/>
    </row>
    <row r="70" spans="3:11" ht="12.75" customHeight="1">
      <c r="C70" s="41"/>
      <c r="D70" s="41"/>
      <c r="E70" s="42"/>
      <c r="F70" s="42"/>
      <c r="G70" s="42"/>
      <c r="H70" s="42"/>
      <c r="I70" s="42"/>
      <c r="J70" s="42"/>
      <c r="K70" s="43"/>
    </row>
    <row r="71" spans="3:11" ht="12.75" customHeight="1">
      <c r="C71" s="41"/>
      <c r="D71" s="41"/>
      <c r="E71" s="41"/>
      <c r="F71" s="42"/>
      <c r="G71" s="42"/>
      <c r="H71" s="42"/>
      <c r="I71" s="42"/>
      <c r="J71" s="42"/>
      <c r="K71" s="43"/>
    </row>
    <row r="72" spans="3:11" ht="12.75" customHeight="1">
      <c r="C72" s="41"/>
      <c r="D72" s="41"/>
      <c r="E72" s="42"/>
      <c r="F72" s="42"/>
      <c r="G72" s="42"/>
      <c r="H72" s="42"/>
      <c r="I72" s="42"/>
      <c r="J72" s="42"/>
      <c r="K72" s="43"/>
    </row>
    <row r="73" spans="3:11" ht="12.75" customHeight="1">
      <c r="C73" s="41"/>
      <c r="D73" s="41"/>
      <c r="E73" s="42"/>
      <c r="F73" s="42"/>
      <c r="G73" s="42"/>
      <c r="H73" s="42"/>
      <c r="I73" s="42"/>
      <c r="J73" s="42"/>
      <c r="K73" s="43"/>
    </row>
    <row r="74" spans="3:11" ht="12.75" customHeight="1">
      <c r="C74" s="41"/>
      <c r="D74" s="41"/>
      <c r="E74" s="42"/>
      <c r="F74" s="42"/>
      <c r="G74" s="42"/>
      <c r="H74" s="42"/>
      <c r="I74" s="42"/>
      <c r="J74" s="42"/>
      <c r="K74" s="43"/>
    </row>
    <row r="75" spans="3:11" ht="12.75" customHeight="1">
      <c r="C75" s="41"/>
      <c r="D75" s="41"/>
      <c r="E75" s="42"/>
      <c r="F75" s="42"/>
      <c r="G75" s="42"/>
      <c r="H75" s="42"/>
      <c r="I75" s="42"/>
      <c r="J75" s="42"/>
      <c r="K75" s="43"/>
    </row>
    <row r="76" spans="3:11" ht="12.75" customHeight="1">
      <c r="C76" s="41"/>
      <c r="D76" s="41"/>
      <c r="E76" s="42"/>
      <c r="F76" s="42"/>
      <c r="G76" s="42"/>
      <c r="H76" s="42"/>
      <c r="I76" s="42"/>
      <c r="J76" s="42"/>
      <c r="K76" s="43"/>
    </row>
    <row r="77" spans="3:11" ht="12.75" customHeight="1">
      <c r="C77" s="41"/>
      <c r="D77" s="41"/>
      <c r="E77" s="41"/>
      <c r="F77" s="42"/>
      <c r="G77" s="42"/>
      <c r="H77" s="42"/>
      <c r="I77" s="42"/>
      <c r="J77" s="42"/>
      <c r="K77" s="43"/>
    </row>
    <row r="78" spans="3:11" ht="12.75" customHeight="1">
      <c r="C78" s="41"/>
      <c r="D78" s="41"/>
      <c r="E78" s="41"/>
      <c r="F78" s="41"/>
      <c r="G78" s="41"/>
      <c r="H78" s="41"/>
      <c r="I78" s="41"/>
      <c r="J78" s="41"/>
      <c r="K78" s="43"/>
    </row>
    <row r="79" spans="3:11" ht="12.75" customHeight="1">
      <c r="C79" s="41"/>
      <c r="D79" s="41"/>
      <c r="E79" s="42"/>
      <c r="F79" s="42"/>
      <c r="G79" s="42"/>
      <c r="H79" s="42"/>
      <c r="I79" s="42"/>
      <c r="J79" s="42"/>
      <c r="K79" s="43"/>
    </row>
    <row r="80" spans="3:11" ht="12.75" customHeight="1">
      <c r="C80" s="41"/>
      <c r="D80" s="41"/>
      <c r="E80" s="42"/>
      <c r="F80" s="42"/>
      <c r="G80" s="42"/>
      <c r="H80" s="42"/>
      <c r="I80" s="42"/>
      <c r="J80" s="42"/>
      <c r="K80" s="43"/>
    </row>
    <row r="81" spans="3:11" ht="12.75" customHeight="1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 customHeight="1">
      <c r="C82" s="41"/>
      <c r="D82" s="41"/>
      <c r="E82" s="42"/>
      <c r="F82" s="42"/>
      <c r="G82" s="42"/>
      <c r="H82" s="42"/>
      <c r="I82" s="42"/>
      <c r="J82" s="42"/>
      <c r="K82" s="43"/>
    </row>
    <row r="83" spans="3:11" ht="12.75" customHeight="1">
      <c r="C83" s="41"/>
      <c r="D83" s="41"/>
      <c r="E83" s="42"/>
      <c r="F83" s="42"/>
      <c r="G83" s="42"/>
      <c r="H83" s="42"/>
      <c r="I83" s="42"/>
      <c r="J83" s="42"/>
      <c r="K83" s="43"/>
    </row>
    <row r="84" spans="3:11" ht="12.75" customHeight="1">
      <c r="C84" s="41"/>
      <c r="D84" s="41"/>
      <c r="E84" s="42"/>
      <c r="F84" s="42"/>
      <c r="G84" s="42"/>
      <c r="H84" s="42"/>
      <c r="I84" s="42"/>
      <c r="J84" s="42"/>
      <c r="K84" s="43"/>
    </row>
    <row r="85" spans="3:11" ht="12.75" customHeight="1">
      <c r="C85" s="41"/>
      <c r="D85" s="41"/>
      <c r="E85" s="41"/>
      <c r="F85" s="42"/>
      <c r="G85" s="42"/>
      <c r="H85" s="42"/>
      <c r="I85" s="42"/>
      <c r="J85" s="42"/>
      <c r="K85" s="43"/>
    </row>
    <row r="86" spans="3:11" ht="12.75" customHeight="1">
      <c r="C86" s="41"/>
      <c r="D86" s="41"/>
      <c r="E86" s="41"/>
      <c r="F86" s="42"/>
      <c r="G86" s="42"/>
      <c r="H86" s="42"/>
      <c r="I86" s="42"/>
      <c r="J86" s="42"/>
      <c r="K86" s="43"/>
    </row>
    <row r="87" spans="3:11" ht="12.75" customHeight="1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 customHeight="1">
      <c r="C88" s="41"/>
      <c r="D88" s="41"/>
      <c r="E88" s="41"/>
      <c r="F88" s="41"/>
      <c r="G88" s="41"/>
      <c r="H88" s="41"/>
      <c r="I88" s="41"/>
      <c r="J88" s="41"/>
      <c r="K88" s="43"/>
    </row>
    <row r="89" spans="3:11" ht="12.75" customHeight="1">
      <c r="C89" s="41"/>
      <c r="D89" s="41"/>
      <c r="E89" s="42"/>
      <c r="F89" s="42"/>
      <c r="G89" s="42"/>
      <c r="H89" s="42"/>
      <c r="I89" s="42"/>
      <c r="J89" s="42"/>
      <c r="K89" s="43"/>
    </row>
    <row r="90" spans="3:11" ht="12.75" customHeight="1">
      <c r="C90" s="41"/>
      <c r="D90" s="41"/>
      <c r="E90" s="41"/>
      <c r="F90" s="42"/>
      <c r="G90" s="42"/>
      <c r="H90" s="42"/>
      <c r="I90" s="42"/>
      <c r="J90" s="42"/>
      <c r="K90" s="43"/>
    </row>
    <row r="91" spans="3:11" ht="12.75" customHeight="1">
      <c r="C91" s="41"/>
      <c r="D91" s="41"/>
      <c r="E91" s="41"/>
      <c r="F91" s="42"/>
      <c r="G91" s="42"/>
      <c r="H91" s="42"/>
      <c r="I91" s="42"/>
      <c r="J91" s="42"/>
      <c r="K91" s="43"/>
    </row>
    <row r="92" spans="3:11" ht="12.75" customHeight="1">
      <c r="C92" s="41"/>
      <c r="D92" s="41"/>
      <c r="E92" s="42"/>
      <c r="F92" s="42"/>
      <c r="G92" s="42"/>
      <c r="H92" s="42"/>
      <c r="I92" s="42"/>
      <c r="J92" s="42"/>
      <c r="K92" s="43"/>
    </row>
    <row r="93" spans="2:11" ht="12.75" customHeight="1">
      <c r="B93" s="6"/>
      <c r="C93" s="41"/>
      <c r="D93" s="41"/>
      <c r="E93" s="42"/>
      <c r="F93" s="41"/>
      <c r="G93" s="41"/>
      <c r="H93" s="41"/>
      <c r="I93" s="41"/>
      <c r="J93" s="41"/>
      <c r="K93" s="43"/>
    </row>
    <row r="94" spans="2:11" ht="12.75" customHeight="1">
      <c r="B94" s="6"/>
      <c r="C94" s="41"/>
      <c r="D94" s="41"/>
      <c r="E94" s="42"/>
      <c r="F94" s="41"/>
      <c r="G94" s="41"/>
      <c r="H94" s="41"/>
      <c r="I94" s="41"/>
      <c r="J94" s="41"/>
      <c r="K94" s="43"/>
    </row>
    <row r="95" spans="2:11" ht="12.75" customHeight="1">
      <c r="B95" s="6"/>
      <c r="C95" s="41"/>
      <c r="D95" s="41"/>
      <c r="E95" s="41"/>
      <c r="F95" s="42"/>
      <c r="G95" s="42"/>
      <c r="H95" s="42"/>
      <c r="I95" s="42"/>
      <c r="J95" s="42"/>
      <c r="K95" s="43"/>
    </row>
    <row r="96" spans="2:11" ht="12.75" customHeight="1">
      <c r="B96" s="6"/>
      <c r="C96" s="41"/>
      <c r="D96" s="41"/>
      <c r="E96" s="41"/>
      <c r="F96" s="42"/>
      <c r="G96" s="42"/>
      <c r="H96" s="42"/>
      <c r="I96" s="42"/>
      <c r="J96" s="42"/>
      <c r="K96" s="43"/>
    </row>
    <row r="97" spans="3:11" ht="12.75" customHeight="1">
      <c r="C97" s="41"/>
      <c r="D97" s="41"/>
      <c r="E97" s="42"/>
      <c r="F97" s="42"/>
      <c r="G97" s="42"/>
      <c r="H97" s="42"/>
      <c r="I97" s="42"/>
      <c r="J97" s="42"/>
      <c r="K97" s="43"/>
    </row>
    <row r="98" spans="2:13" ht="12.75" customHeight="1">
      <c r="B98" s="91"/>
      <c r="C98" s="41"/>
      <c r="D98" s="41"/>
      <c r="E98" s="42"/>
      <c r="F98" s="42"/>
      <c r="G98" s="42"/>
      <c r="H98" s="42"/>
      <c r="I98" s="42"/>
      <c r="J98" s="42"/>
      <c r="K98" s="43"/>
      <c r="L98" s="6"/>
      <c r="M98" s="6"/>
    </row>
    <row r="99" spans="2:12" ht="12.75" customHeight="1">
      <c r="B99" s="92"/>
      <c r="C99" s="41"/>
      <c r="D99" s="41"/>
      <c r="E99" s="42"/>
      <c r="F99" s="42"/>
      <c r="G99" s="42"/>
      <c r="H99" s="42"/>
      <c r="I99" s="42"/>
      <c r="J99" s="42"/>
      <c r="K99" s="43"/>
      <c r="L99" s="12"/>
    </row>
    <row r="100" spans="2:12" ht="12.75" customHeight="1">
      <c r="B100" s="92"/>
      <c r="C100" s="41"/>
      <c r="D100" s="41"/>
      <c r="E100" s="41"/>
      <c r="F100" s="42"/>
      <c r="G100" s="42"/>
      <c r="H100" s="42"/>
      <c r="I100" s="42"/>
      <c r="J100" s="42"/>
      <c r="K100" s="43"/>
      <c r="L100" s="13"/>
    </row>
    <row r="101" spans="3:12" ht="12.75" customHeight="1">
      <c r="C101" s="41"/>
      <c r="D101" s="41"/>
      <c r="E101" s="41"/>
      <c r="F101" s="42"/>
      <c r="G101" s="42"/>
      <c r="H101" s="42"/>
      <c r="I101" s="42"/>
      <c r="J101" s="42"/>
      <c r="K101" s="43"/>
      <c r="L101" s="14"/>
    </row>
    <row r="102" spans="3:11" ht="12.75" customHeight="1">
      <c r="C102" s="41"/>
      <c r="D102" s="41"/>
      <c r="E102" s="41"/>
      <c r="F102" s="42"/>
      <c r="G102" s="42"/>
      <c r="H102" s="42"/>
      <c r="I102" s="42"/>
      <c r="J102" s="42"/>
      <c r="K102" s="43"/>
    </row>
    <row r="103" spans="3:11" ht="12.75" customHeight="1">
      <c r="C103" s="41"/>
      <c r="D103" s="41"/>
      <c r="E103" s="41"/>
      <c r="F103" s="42"/>
      <c r="G103" s="42"/>
      <c r="H103" s="42"/>
      <c r="I103" s="42"/>
      <c r="J103" s="42"/>
      <c r="K103" s="43"/>
    </row>
    <row r="104" spans="3:11" ht="12.75" customHeight="1">
      <c r="C104" s="41"/>
      <c r="D104" s="41"/>
      <c r="E104" s="41"/>
      <c r="F104" s="42"/>
      <c r="G104" s="42"/>
      <c r="H104" s="42"/>
      <c r="I104" s="42"/>
      <c r="J104" s="42"/>
      <c r="K104" s="43"/>
    </row>
    <row r="105" spans="3:11" ht="12.75" customHeight="1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 customHeight="1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4" ht="12.75" customHeight="1">
      <c r="A107" s="91"/>
      <c r="C107" s="44"/>
      <c r="D107" s="44"/>
      <c r="E107" s="44"/>
      <c r="F107" s="44"/>
      <c r="G107" s="44"/>
      <c r="H107" s="44"/>
      <c r="I107" s="44"/>
      <c r="J107" s="44"/>
      <c r="K107" s="44"/>
      <c r="N107" s="6"/>
    </row>
    <row r="108" spans="1:11" ht="12.75" customHeight="1">
      <c r="A108" s="92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 customHeight="1">
      <c r="A109" s="92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 customHeight="1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 customHeight="1">
      <c r="C111" s="31"/>
      <c r="D111" s="31"/>
      <c r="E111" s="22"/>
      <c r="F111" s="22"/>
      <c r="G111" s="22"/>
      <c r="H111" s="22"/>
      <c r="I111" s="22"/>
      <c r="J111" s="22"/>
      <c r="K111" s="21"/>
    </row>
    <row r="112" spans="3:11" ht="12.75" customHeight="1">
      <c r="C112" s="31"/>
      <c r="D112" s="31"/>
      <c r="E112" s="22"/>
      <c r="F112" s="22"/>
      <c r="G112" s="22"/>
      <c r="H112" s="22"/>
      <c r="I112" s="22"/>
      <c r="J112" s="22"/>
      <c r="K112" s="21"/>
    </row>
    <row r="113" ht="12.75" customHeight="1"/>
    <row r="114" ht="12.75" customHeight="1"/>
    <row r="115" spans="2:4" ht="12.75" customHeight="1">
      <c r="B115" s="121"/>
      <c r="C115" s="121"/>
      <c r="D115" s="38"/>
    </row>
    <row r="116" spans="2:3" ht="12.75" customHeight="1">
      <c r="B116" s="122"/>
      <c r="C116" s="122"/>
    </row>
    <row r="117" spans="2:4" ht="12.75" customHeight="1">
      <c r="B117" s="122"/>
      <c r="C117" s="122"/>
      <c r="D117" s="39"/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mergeCells count="45">
    <mergeCell ref="E19:G19"/>
    <mergeCell ref="K8:M8"/>
    <mergeCell ref="K9:M9"/>
    <mergeCell ref="E20:G20"/>
    <mergeCell ref="E16:G16"/>
    <mergeCell ref="E17:G17"/>
    <mergeCell ref="E9:G9"/>
    <mergeCell ref="E11:G11"/>
    <mergeCell ref="A1:N1"/>
    <mergeCell ref="A2:M2"/>
    <mergeCell ref="A3:N3"/>
    <mergeCell ref="A5:B5"/>
    <mergeCell ref="E5:G5"/>
    <mergeCell ref="E21:G21"/>
    <mergeCell ref="A4:AB4"/>
    <mergeCell ref="A6:B6"/>
    <mergeCell ref="H9:J9"/>
    <mergeCell ref="E10:G10"/>
    <mergeCell ref="B115:C115"/>
    <mergeCell ref="B116:C116"/>
    <mergeCell ref="L29:M29"/>
    <mergeCell ref="B117:C117"/>
    <mergeCell ref="L31:M31"/>
    <mergeCell ref="L32:M32"/>
    <mergeCell ref="E36:L36"/>
    <mergeCell ref="C8:G8"/>
    <mergeCell ref="H8:J8"/>
    <mergeCell ref="L24:M24"/>
    <mergeCell ref="H5:J5"/>
    <mergeCell ref="E14:G14"/>
    <mergeCell ref="E15:G15"/>
    <mergeCell ref="E12:G12"/>
    <mergeCell ref="E13:G13"/>
    <mergeCell ref="E22:G22"/>
    <mergeCell ref="E18:G18"/>
    <mergeCell ref="L25:M25"/>
    <mergeCell ref="L26:M26"/>
    <mergeCell ref="L28:M28"/>
    <mergeCell ref="L27:M27"/>
    <mergeCell ref="L35:M35"/>
    <mergeCell ref="E6:G6"/>
    <mergeCell ref="H31:J31"/>
    <mergeCell ref="L33:M33"/>
    <mergeCell ref="L34:M34"/>
    <mergeCell ref="H24:J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  <legacyDrawing r:id="rId2"/>
  <oleObjects>
    <oleObject progId="CorelDRAW.Graphic.13" shapeId="320720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S149"/>
  <sheetViews>
    <sheetView zoomScalePageLayoutView="0" workbookViewId="0" topLeftCell="A1">
      <selection activeCell="A59" sqref="A59:K71"/>
    </sheetView>
  </sheetViews>
  <sheetFormatPr defaultColWidth="9.00390625" defaultRowHeight="12.75"/>
  <cols>
    <col min="1" max="1" width="11.00390625" style="22" bestFit="1" customWidth="1"/>
    <col min="2" max="2" width="9.25390625" style="22" bestFit="1" customWidth="1"/>
    <col min="3" max="3" width="11.625" style="22" customWidth="1"/>
    <col min="4" max="16384" width="9.125" style="22" customWidth="1"/>
  </cols>
  <sheetData>
    <row r="2" spans="1:19" ht="12.75">
      <c r="A2" s="140" t="s">
        <v>116</v>
      </c>
      <c r="B2" s="140"/>
      <c r="C2" s="20"/>
      <c r="D2" s="33" t="s">
        <v>90</v>
      </c>
      <c r="E2" s="33" t="s">
        <v>133</v>
      </c>
      <c r="F2" s="33" t="s">
        <v>134</v>
      </c>
      <c r="G2" s="33"/>
      <c r="H2" s="33"/>
      <c r="I2" s="33"/>
      <c r="J2" s="33"/>
      <c r="K2" s="21" t="s">
        <v>33</v>
      </c>
      <c r="L2" s="22">
        <v>3</v>
      </c>
      <c r="M2" s="22">
        <v>2</v>
      </c>
      <c r="N2" s="22">
        <v>0</v>
      </c>
      <c r="O2" s="22">
        <v>1</v>
      </c>
      <c r="P2" s="31">
        <f>13+33+25</f>
        <v>71</v>
      </c>
      <c r="Q2" s="22">
        <f>15+15+14</f>
        <v>44</v>
      </c>
      <c r="R2" s="31">
        <f>P2-Q2</f>
        <v>27</v>
      </c>
      <c r="S2" s="31" t="s">
        <v>40</v>
      </c>
    </row>
    <row r="3" spans="1:11" ht="12.75">
      <c r="A3" s="31" t="s">
        <v>121</v>
      </c>
      <c r="B3" s="31" t="s">
        <v>22</v>
      </c>
      <c r="C3" s="31" t="s">
        <v>44</v>
      </c>
      <c r="D3" s="22">
        <v>4</v>
      </c>
      <c r="E3" s="22">
        <v>4</v>
      </c>
      <c r="F3" s="22">
        <v>2</v>
      </c>
      <c r="K3" s="21">
        <f aca="true" t="shared" si="0" ref="K3:K13">SUM(D3:J3)</f>
        <v>10</v>
      </c>
    </row>
    <row r="4" spans="1:11" ht="12.75">
      <c r="A4" s="31" t="s">
        <v>53</v>
      </c>
      <c r="B4" s="31" t="s">
        <v>32</v>
      </c>
      <c r="C4" s="31" t="s">
        <v>44</v>
      </c>
      <c r="D4" s="22">
        <v>1</v>
      </c>
      <c r="E4" s="22">
        <v>0</v>
      </c>
      <c r="F4" s="22">
        <v>1</v>
      </c>
      <c r="K4" s="21">
        <f t="shared" si="0"/>
        <v>2</v>
      </c>
    </row>
    <row r="5" spans="1:11" ht="12.75">
      <c r="A5" s="31" t="s">
        <v>53</v>
      </c>
      <c r="B5" s="31" t="s">
        <v>22</v>
      </c>
      <c r="C5" s="31" t="s">
        <v>44</v>
      </c>
      <c r="D5" s="22">
        <v>2</v>
      </c>
      <c r="E5" s="22">
        <v>3</v>
      </c>
      <c r="F5" s="22">
        <v>5</v>
      </c>
      <c r="K5" s="21">
        <f t="shared" si="0"/>
        <v>10</v>
      </c>
    </row>
    <row r="6" spans="1:11" ht="12.75">
      <c r="A6" s="31" t="s">
        <v>122</v>
      </c>
      <c r="B6" s="31" t="s">
        <v>96</v>
      </c>
      <c r="C6" s="31" t="s">
        <v>44</v>
      </c>
      <c r="D6" s="22">
        <v>2</v>
      </c>
      <c r="E6" s="22">
        <v>2</v>
      </c>
      <c r="F6" s="22">
        <v>1</v>
      </c>
      <c r="K6" s="21">
        <f t="shared" si="0"/>
        <v>5</v>
      </c>
    </row>
    <row r="7" spans="1:11" ht="12.75">
      <c r="A7" s="31" t="s">
        <v>123</v>
      </c>
      <c r="B7" s="31" t="s">
        <v>66</v>
      </c>
      <c r="C7" s="31" t="s">
        <v>44</v>
      </c>
      <c r="D7" s="22">
        <v>0</v>
      </c>
      <c r="E7" s="22">
        <v>0</v>
      </c>
      <c r="F7" s="22">
        <v>0</v>
      </c>
      <c r="K7" s="21">
        <f t="shared" si="0"/>
        <v>0</v>
      </c>
    </row>
    <row r="8" spans="1:11" ht="12.75">
      <c r="A8" s="31" t="s">
        <v>124</v>
      </c>
      <c r="B8" s="31" t="s">
        <v>24</v>
      </c>
      <c r="C8" s="31" t="s">
        <v>44</v>
      </c>
      <c r="D8" s="22">
        <v>0</v>
      </c>
      <c r="E8" s="22">
        <v>2</v>
      </c>
      <c r="F8" s="22">
        <v>1</v>
      </c>
      <c r="K8" s="21">
        <f t="shared" si="0"/>
        <v>3</v>
      </c>
    </row>
    <row r="9" spans="1:11" ht="12.75">
      <c r="A9" s="31" t="s">
        <v>125</v>
      </c>
      <c r="B9" s="31" t="s">
        <v>22</v>
      </c>
      <c r="C9" s="31" t="s">
        <v>44</v>
      </c>
      <c r="D9" s="22">
        <v>1</v>
      </c>
      <c r="E9" s="22">
        <v>7</v>
      </c>
      <c r="F9" s="22">
        <v>2</v>
      </c>
      <c r="K9" s="21">
        <f t="shared" si="0"/>
        <v>10</v>
      </c>
    </row>
    <row r="10" spans="1:11" ht="12.75">
      <c r="A10" s="31" t="s">
        <v>126</v>
      </c>
      <c r="B10" s="31" t="s">
        <v>127</v>
      </c>
      <c r="C10" s="31" t="s">
        <v>44</v>
      </c>
      <c r="D10" s="22">
        <v>2</v>
      </c>
      <c r="E10" s="22">
        <v>6</v>
      </c>
      <c r="F10" s="22">
        <v>8</v>
      </c>
      <c r="K10" s="21">
        <f t="shared" si="0"/>
        <v>16</v>
      </c>
    </row>
    <row r="11" spans="1:11" ht="12.75">
      <c r="A11" s="31" t="s">
        <v>128</v>
      </c>
      <c r="B11" s="31" t="s">
        <v>96</v>
      </c>
      <c r="C11" s="31" t="s">
        <v>44</v>
      </c>
      <c r="D11" s="22">
        <v>0</v>
      </c>
      <c r="E11" s="22">
        <v>5</v>
      </c>
      <c r="F11" s="22">
        <v>1</v>
      </c>
      <c r="K11" s="21">
        <f t="shared" si="0"/>
        <v>6</v>
      </c>
    </row>
    <row r="12" spans="1:11" ht="12.75">
      <c r="A12" s="31" t="s">
        <v>129</v>
      </c>
      <c r="B12" s="31" t="s">
        <v>130</v>
      </c>
      <c r="C12" s="31" t="s">
        <v>44</v>
      </c>
      <c r="D12" s="22">
        <v>1</v>
      </c>
      <c r="E12" s="22">
        <v>4</v>
      </c>
      <c r="F12" s="22">
        <v>4</v>
      </c>
      <c r="K12" s="21">
        <f t="shared" si="0"/>
        <v>9</v>
      </c>
    </row>
    <row r="13" spans="1:11" ht="12.75">
      <c r="A13" s="31" t="s">
        <v>131</v>
      </c>
      <c r="B13" s="31" t="s">
        <v>132</v>
      </c>
      <c r="C13" s="31" t="s">
        <v>44</v>
      </c>
      <c r="D13" s="22">
        <v>0</v>
      </c>
      <c r="E13" s="22">
        <v>0</v>
      </c>
      <c r="F13" s="22">
        <v>0</v>
      </c>
      <c r="K13" s="21">
        <f t="shared" si="0"/>
        <v>0</v>
      </c>
    </row>
    <row r="14" spans="4:11" ht="12.75">
      <c r="D14" s="51">
        <f>SUM(D2:D13)</f>
        <v>13</v>
      </c>
      <c r="E14" s="51">
        <f>SUM(E2:E13)</f>
        <v>33</v>
      </c>
      <c r="F14" s="51">
        <f>SUM(F2:F13)</f>
        <v>25</v>
      </c>
      <c r="G14" s="51"/>
      <c r="H14" s="51"/>
      <c r="I14" s="51"/>
      <c r="J14" s="51"/>
      <c r="K14" s="51">
        <f>SUM(K2:K13)</f>
        <v>71</v>
      </c>
    </row>
    <row r="16" spans="1:11" ht="12.75">
      <c r="A16" s="57" t="s">
        <v>168</v>
      </c>
      <c r="B16" s="40"/>
      <c r="C16" s="20"/>
      <c r="D16" s="33" t="s">
        <v>176</v>
      </c>
      <c r="E16" s="33" t="s">
        <v>177</v>
      </c>
      <c r="F16" s="33" t="s">
        <v>178</v>
      </c>
      <c r="G16" s="33"/>
      <c r="H16" s="33"/>
      <c r="I16" s="33"/>
      <c r="J16" s="32"/>
      <c r="K16" s="21" t="s">
        <v>33</v>
      </c>
    </row>
    <row r="17" spans="1:18" ht="12.75">
      <c r="A17" s="31" t="s">
        <v>169</v>
      </c>
      <c r="B17" s="31" t="s">
        <v>107</v>
      </c>
      <c r="C17" s="31" t="s">
        <v>46</v>
      </c>
      <c r="D17" s="22">
        <v>0</v>
      </c>
      <c r="E17" s="22">
        <v>0</v>
      </c>
      <c r="F17" s="22">
        <v>0</v>
      </c>
      <c r="K17" s="21">
        <f aca="true" t="shared" si="1" ref="K17:K33">SUM(D17:J17)</f>
        <v>0</v>
      </c>
      <c r="L17" s="22">
        <v>3</v>
      </c>
      <c r="M17" s="22">
        <v>3</v>
      </c>
      <c r="N17" s="22">
        <v>0</v>
      </c>
      <c r="O17" s="22">
        <v>0</v>
      </c>
      <c r="P17" s="31">
        <f>19+15+25</f>
        <v>59</v>
      </c>
      <c r="Q17" s="22">
        <f>13+13+21</f>
        <v>47</v>
      </c>
      <c r="R17" s="31">
        <f>P17-Q17</f>
        <v>12</v>
      </c>
    </row>
    <row r="18" spans="1:11" ht="12.75">
      <c r="A18" s="31" t="s">
        <v>170</v>
      </c>
      <c r="B18" s="31" t="s">
        <v>171</v>
      </c>
      <c r="C18" s="31" t="s">
        <v>46</v>
      </c>
      <c r="D18" s="22">
        <v>1</v>
      </c>
      <c r="E18" s="22">
        <v>0</v>
      </c>
      <c r="F18" s="22">
        <v>0</v>
      </c>
      <c r="K18" s="21">
        <f t="shared" si="1"/>
        <v>1</v>
      </c>
    </row>
    <row r="19" spans="1:11" ht="12.75">
      <c r="A19" s="31" t="s">
        <v>61</v>
      </c>
      <c r="B19" s="31" t="s">
        <v>62</v>
      </c>
      <c r="C19" s="31" t="s">
        <v>46</v>
      </c>
      <c r="D19" s="22">
        <v>3</v>
      </c>
      <c r="E19" s="22">
        <v>0</v>
      </c>
      <c r="F19" s="22">
        <v>1</v>
      </c>
      <c r="K19" s="21">
        <f t="shared" si="1"/>
        <v>4</v>
      </c>
    </row>
    <row r="20" spans="1:11" ht="12.75">
      <c r="A20" s="31" t="s">
        <v>50</v>
      </c>
      <c r="B20" s="31" t="s">
        <v>56</v>
      </c>
      <c r="C20" s="31" t="s">
        <v>46</v>
      </c>
      <c r="D20" s="22">
        <v>2</v>
      </c>
      <c r="E20" s="22">
        <v>3</v>
      </c>
      <c r="F20" s="22">
        <v>1</v>
      </c>
      <c r="K20" s="21">
        <f t="shared" si="1"/>
        <v>6</v>
      </c>
    </row>
    <row r="21" spans="1:11" ht="12.75">
      <c r="A21" s="31" t="s">
        <v>102</v>
      </c>
      <c r="B21" s="31" t="s">
        <v>52</v>
      </c>
      <c r="C21" s="31" t="s">
        <v>46</v>
      </c>
      <c r="D21" s="22">
        <v>1</v>
      </c>
      <c r="E21" s="22">
        <v>0</v>
      </c>
      <c r="F21" s="22">
        <v>1</v>
      </c>
      <c r="K21" s="21">
        <f t="shared" si="1"/>
        <v>2</v>
      </c>
    </row>
    <row r="22" spans="1:11" ht="12.75">
      <c r="A22" s="31" t="s">
        <v>103</v>
      </c>
      <c r="B22" s="31" t="s">
        <v>104</v>
      </c>
      <c r="C22" s="31" t="s">
        <v>46</v>
      </c>
      <c r="D22" s="22">
        <v>2</v>
      </c>
      <c r="E22" s="22">
        <v>2</v>
      </c>
      <c r="F22" s="22">
        <v>4</v>
      </c>
      <c r="K22" s="21">
        <f t="shared" si="1"/>
        <v>8</v>
      </c>
    </row>
    <row r="23" spans="1:11" ht="12.75">
      <c r="A23" s="31" t="s">
        <v>83</v>
      </c>
      <c r="B23" s="31" t="s">
        <v>101</v>
      </c>
      <c r="C23" s="31" t="s">
        <v>46</v>
      </c>
      <c r="D23" s="22">
        <v>0</v>
      </c>
      <c r="E23" s="22">
        <v>0</v>
      </c>
      <c r="F23" s="22">
        <v>3</v>
      </c>
      <c r="K23" s="21">
        <f t="shared" si="1"/>
        <v>3</v>
      </c>
    </row>
    <row r="24" spans="1:11" ht="12.75">
      <c r="A24" s="31" t="s">
        <v>22</v>
      </c>
      <c r="B24" s="31" t="s">
        <v>172</v>
      </c>
      <c r="C24" s="31" t="s">
        <v>46</v>
      </c>
      <c r="D24" s="22">
        <v>0</v>
      </c>
      <c r="E24" s="22">
        <v>0</v>
      </c>
      <c r="F24" s="22">
        <v>0</v>
      </c>
      <c r="K24" s="21">
        <f t="shared" si="1"/>
        <v>0</v>
      </c>
    </row>
    <row r="25" spans="1:11" ht="12.75">
      <c r="A25" s="31" t="s">
        <v>64</v>
      </c>
      <c r="B25" s="31" t="s">
        <v>56</v>
      </c>
      <c r="C25" s="31" t="s">
        <v>46</v>
      </c>
      <c r="D25" s="22">
        <v>0</v>
      </c>
      <c r="E25" s="22">
        <v>0</v>
      </c>
      <c r="F25" s="22">
        <v>3</v>
      </c>
      <c r="K25" s="21">
        <f t="shared" si="1"/>
        <v>3</v>
      </c>
    </row>
    <row r="26" spans="1:11" ht="12.75">
      <c r="A26" s="31" t="s">
        <v>173</v>
      </c>
      <c r="B26" s="31" t="s">
        <v>22</v>
      </c>
      <c r="C26" s="31" t="s">
        <v>46</v>
      </c>
      <c r="D26" s="22">
        <v>0</v>
      </c>
      <c r="E26" s="22">
        <v>0</v>
      </c>
      <c r="F26" s="22">
        <v>1</v>
      </c>
      <c r="K26" s="21">
        <f t="shared" si="1"/>
        <v>1</v>
      </c>
    </row>
    <row r="27" spans="1:12" ht="12.75">
      <c r="A27" s="31" t="s">
        <v>105</v>
      </c>
      <c r="B27" s="31" t="s">
        <v>63</v>
      </c>
      <c r="C27" s="31" t="s">
        <v>46</v>
      </c>
      <c r="D27" s="31">
        <v>0</v>
      </c>
      <c r="E27" s="31">
        <v>1</v>
      </c>
      <c r="F27" s="31">
        <v>0</v>
      </c>
      <c r="G27" s="31"/>
      <c r="H27" s="31"/>
      <c r="I27" s="31"/>
      <c r="K27" s="21">
        <f t="shared" si="1"/>
        <v>1</v>
      </c>
      <c r="L27" s="52"/>
    </row>
    <row r="28" spans="1:12" ht="12.75">
      <c r="A28" s="31" t="s">
        <v>50</v>
      </c>
      <c r="B28" s="31" t="s">
        <v>22</v>
      </c>
      <c r="C28" s="31" t="s">
        <v>46</v>
      </c>
      <c r="D28" s="31">
        <v>0</v>
      </c>
      <c r="E28" s="31">
        <v>0</v>
      </c>
      <c r="F28" s="31">
        <v>0</v>
      </c>
      <c r="G28" s="31"/>
      <c r="H28" s="31"/>
      <c r="I28" s="31"/>
      <c r="K28" s="21">
        <f t="shared" si="1"/>
        <v>0</v>
      </c>
      <c r="L28" s="52"/>
    </row>
    <row r="29" spans="1:12" ht="12.75">
      <c r="A29" s="31" t="s">
        <v>106</v>
      </c>
      <c r="B29" s="31" t="s">
        <v>38</v>
      </c>
      <c r="C29" s="31" t="s">
        <v>46</v>
      </c>
      <c r="D29" s="31">
        <v>0</v>
      </c>
      <c r="E29" s="31">
        <v>0</v>
      </c>
      <c r="F29" s="31">
        <v>1</v>
      </c>
      <c r="G29" s="31"/>
      <c r="H29" s="31"/>
      <c r="I29" s="31"/>
      <c r="K29" s="21">
        <f t="shared" si="1"/>
        <v>1</v>
      </c>
      <c r="L29" s="52"/>
    </row>
    <row r="30" spans="1:12" ht="12.75">
      <c r="A30" s="31" t="s">
        <v>174</v>
      </c>
      <c r="B30" s="31" t="s">
        <v>65</v>
      </c>
      <c r="C30" s="31" t="s">
        <v>46</v>
      </c>
      <c r="D30" s="31">
        <v>1</v>
      </c>
      <c r="E30" s="31">
        <v>0</v>
      </c>
      <c r="F30" s="31">
        <v>2</v>
      </c>
      <c r="G30" s="31"/>
      <c r="H30" s="31"/>
      <c r="I30" s="31"/>
      <c r="K30" s="21">
        <f t="shared" si="1"/>
        <v>3</v>
      </c>
      <c r="L30" s="52"/>
    </row>
    <row r="31" spans="1:12" ht="12.75">
      <c r="A31" s="31" t="s">
        <v>47</v>
      </c>
      <c r="B31" s="31" t="s">
        <v>45</v>
      </c>
      <c r="C31" s="31" t="s">
        <v>46</v>
      </c>
      <c r="D31" s="31">
        <v>3</v>
      </c>
      <c r="E31" s="31">
        <v>2</v>
      </c>
      <c r="F31" s="31">
        <v>3</v>
      </c>
      <c r="G31" s="31"/>
      <c r="H31" s="31"/>
      <c r="I31" s="31"/>
      <c r="K31" s="21">
        <f t="shared" si="1"/>
        <v>8</v>
      </c>
      <c r="L31" s="52"/>
    </row>
    <row r="32" spans="1:12" ht="12.75">
      <c r="A32" s="31" t="s">
        <v>108</v>
      </c>
      <c r="B32" s="31" t="s">
        <v>52</v>
      </c>
      <c r="C32" s="31" t="s">
        <v>46</v>
      </c>
      <c r="D32" s="31">
        <v>5</v>
      </c>
      <c r="E32" s="31">
        <v>6</v>
      </c>
      <c r="F32" s="31">
        <v>2</v>
      </c>
      <c r="G32" s="31"/>
      <c r="H32" s="31"/>
      <c r="I32" s="31"/>
      <c r="K32" s="21">
        <f t="shared" si="1"/>
        <v>13</v>
      </c>
      <c r="L32" s="52"/>
    </row>
    <row r="33" spans="1:12" ht="12.75">
      <c r="A33" s="31" t="s">
        <v>175</v>
      </c>
      <c r="B33" s="31" t="s">
        <v>23</v>
      </c>
      <c r="C33" s="31" t="s">
        <v>46</v>
      </c>
      <c r="D33" s="31">
        <v>1</v>
      </c>
      <c r="E33" s="31">
        <v>1</v>
      </c>
      <c r="F33" s="31">
        <v>3</v>
      </c>
      <c r="G33" s="31"/>
      <c r="H33" s="31"/>
      <c r="I33" s="31"/>
      <c r="K33" s="21">
        <f t="shared" si="1"/>
        <v>5</v>
      </c>
      <c r="L33" s="52"/>
    </row>
    <row r="34" spans="1:12" ht="12.75">
      <c r="A34" s="31"/>
      <c r="B34" s="31"/>
      <c r="D34" s="51">
        <f>SUM(D17:D33)</f>
        <v>19</v>
      </c>
      <c r="E34" s="51">
        <f>SUM(E17:E33)</f>
        <v>15</v>
      </c>
      <c r="F34" s="51">
        <f>SUM(F17:F33)</f>
        <v>25</v>
      </c>
      <c r="G34" s="51"/>
      <c r="H34" s="51"/>
      <c r="I34" s="51"/>
      <c r="J34" s="51"/>
      <c r="K34" s="51">
        <f>SUM(K17:K33)</f>
        <v>59</v>
      </c>
      <c r="L34" s="52"/>
    </row>
    <row r="35" spans="1:11" ht="12.75">
      <c r="A35" s="31"/>
      <c r="B35" s="31"/>
      <c r="K35" s="21"/>
    </row>
    <row r="36" spans="1:11" ht="12.75">
      <c r="A36" s="31"/>
      <c r="B36" s="31"/>
      <c r="K36" s="21"/>
    </row>
    <row r="37" spans="1:11" ht="12.75">
      <c r="A37" s="31"/>
      <c r="B37" s="31"/>
      <c r="K37" s="21"/>
    </row>
    <row r="38" spans="1:11" ht="12.75">
      <c r="A38" s="31"/>
      <c r="B38" s="31"/>
      <c r="K38" s="21"/>
    </row>
    <row r="39" spans="4:11" ht="12.75">
      <c r="D39" s="21"/>
      <c r="E39" s="21"/>
      <c r="F39" s="21"/>
      <c r="G39" s="21"/>
      <c r="H39" s="21"/>
      <c r="I39" s="21"/>
      <c r="J39" s="21"/>
      <c r="K39" s="21"/>
    </row>
    <row r="40" spans="1:3" ht="12.75">
      <c r="A40" s="87"/>
      <c r="B40" s="87"/>
      <c r="C40" s="87"/>
    </row>
    <row r="41" spans="1:11" ht="12.75">
      <c r="A41" s="88" t="s">
        <v>114</v>
      </c>
      <c r="B41" s="88"/>
      <c r="C41" s="89"/>
      <c r="D41" s="33" t="s">
        <v>141</v>
      </c>
      <c r="E41" s="32" t="s">
        <v>142</v>
      </c>
      <c r="F41" s="32" t="s">
        <v>143</v>
      </c>
      <c r="G41" s="32"/>
      <c r="H41" s="32"/>
      <c r="I41" s="32"/>
      <c r="J41" s="32"/>
      <c r="K41" s="21" t="s">
        <v>33</v>
      </c>
    </row>
    <row r="42" spans="1:19" ht="12.75">
      <c r="A42" s="31" t="s">
        <v>135</v>
      </c>
      <c r="B42" s="31" t="s">
        <v>136</v>
      </c>
      <c r="C42" s="31" t="s">
        <v>60</v>
      </c>
      <c r="D42" s="22">
        <v>0</v>
      </c>
      <c r="E42" s="22">
        <v>0</v>
      </c>
      <c r="F42" s="22">
        <v>1</v>
      </c>
      <c r="K42" s="21">
        <f aca="true" t="shared" si="2" ref="K42:K51">SUM(D42:J42)</f>
        <v>1</v>
      </c>
      <c r="L42" s="22">
        <v>3</v>
      </c>
      <c r="M42" s="22">
        <v>0</v>
      </c>
      <c r="N42" s="22">
        <v>1</v>
      </c>
      <c r="O42" s="22">
        <v>2</v>
      </c>
      <c r="P42" s="31">
        <f>13+19+14</f>
        <v>46</v>
      </c>
      <c r="Q42" s="22">
        <f>19+19+25</f>
        <v>63</v>
      </c>
      <c r="R42" s="31">
        <f>P42-Q42</f>
        <v>-17</v>
      </c>
      <c r="S42" s="31" t="s">
        <v>34</v>
      </c>
    </row>
    <row r="43" spans="1:11" ht="12.75">
      <c r="A43" s="31" t="s">
        <v>92</v>
      </c>
      <c r="B43" s="31" t="s">
        <v>137</v>
      </c>
      <c r="C43" s="31" t="s">
        <v>60</v>
      </c>
      <c r="D43" s="22">
        <v>0</v>
      </c>
      <c r="E43" s="22">
        <v>2</v>
      </c>
      <c r="F43" s="22">
        <v>1</v>
      </c>
      <c r="K43" s="21">
        <f t="shared" si="2"/>
        <v>3</v>
      </c>
    </row>
    <row r="44" spans="1:11" ht="12.75">
      <c r="A44" s="31" t="s">
        <v>67</v>
      </c>
      <c r="B44" s="31" t="s">
        <v>38</v>
      </c>
      <c r="C44" s="31" t="s">
        <v>60</v>
      </c>
      <c r="D44" s="22">
        <v>0</v>
      </c>
      <c r="E44" s="22">
        <v>0</v>
      </c>
      <c r="F44" s="22">
        <v>0</v>
      </c>
      <c r="K44" s="21">
        <f t="shared" si="2"/>
        <v>0</v>
      </c>
    </row>
    <row r="45" spans="1:11" ht="12.75">
      <c r="A45" s="31" t="s">
        <v>58</v>
      </c>
      <c r="B45" s="31" t="s">
        <v>59</v>
      </c>
      <c r="C45" s="31" t="s">
        <v>60</v>
      </c>
      <c r="D45" s="22">
        <v>7</v>
      </c>
      <c r="E45" s="22">
        <v>8</v>
      </c>
      <c r="F45" s="22">
        <v>3</v>
      </c>
      <c r="K45" s="21">
        <f t="shared" si="2"/>
        <v>18</v>
      </c>
    </row>
    <row r="46" spans="1:11" ht="12.75">
      <c r="A46" s="31" t="s">
        <v>71</v>
      </c>
      <c r="B46" s="31" t="s">
        <v>138</v>
      </c>
      <c r="C46" s="31" t="s">
        <v>60</v>
      </c>
      <c r="D46" s="22">
        <v>0</v>
      </c>
      <c r="E46" s="22">
        <v>0</v>
      </c>
      <c r="F46" s="22">
        <v>0</v>
      </c>
      <c r="K46" s="21">
        <f t="shared" si="2"/>
        <v>0</v>
      </c>
    </row>
    <row r="47" spans="1:11" ht="12.75">
      <c r="A47" s="31" t="s">
        <v>68</v>
      </c>
      <c r="B47" s="31" t="s">
        <v>23</v>
      </c>
      <c r="C47" s="31" t="s">
        <v>60</v>
      </c>
      <c r="D47" s="22">
        <v>0</v>
      </c>
      <c r="E47" s="22">
        <v>4</v>
      </c>
      <c r="F47" s="22">
        <v>2</v>
      </c>
      <c r="K47" s="21">
        <f t="shared" si="2"/>
        <v>6</v>
      </c>
    </row>
    <row r="48" spans="1:11" ht="12.75">
      <c r="A48" s="31" t="s">
        <v>91</v>
      </c>
      <c r="B48" s="31" t="s">
        <v>23</v>
      </c>
      <c r="C48" s="31" t="s">
        <v>60</v>
      </c>
      <c r="D48" s="22">
        <v>4</v>
      </c>
      <c r="E48" s="22">
        <v>3</v>
      </c>
      <c r="F48" s="22">
        <v>4</v>
      </c>
      <c r="K48" s="21">
        <f t="shared" si="2"/>
        <v>11</v>
      </c>
    </row>
    <row r="49" spans="1:11" ht="12.75">
      <c r="A49" s="31" t="s">
        <v>69</v>
      </c>
      <c r="B49" s="31" t="s">
        <v>70</v>
      </c>
      <c r="C49" s="31" t="s">
        <v>60</v>
      </c>
      <c r="D49" s="22">
        <v>2</v>
      </c>
      <c r="E49" s="22">
        <v>2</v>
      </c>
      <c r="F49" s="22">
        <v>3</v>
      </c>
      <c r="K49" s="21">
        <f t="shared" si="2"/>
        <v>7</v>
      </c>
    </row>
    <row r="50" spans="1:11" ht="12.75">
      <c r="A50" s="31" t="s">
        <v>139</v>
      </c>
      <c r="B50" s="31" t="s">
        <v>140</v>
      </c>
      <c r="C50" s="31" t="s">
        <v>60</v>
      </c>
      <c r="D50" s="22">
        <v>0</v>
      </c>
      <c r="E50" s="22">
        <v>0</v>
      </c>
      <c r="F50" s="22">
        <v>0</v>
      </c>
      <c r="K50" s="21">
        <f t="shared" si="2"/>
        <v>0</v>
      </c>
    </row>
    <row r="51" spans="1:11" ht="12.75">
      <c r="A51" s="31" t="s">
        <v>71</v>
      </c>
      <c r="B51" s="31" t="s">
        <v>51</v>
      </c>
      <c r="C51" s="31" t="s">
        <v>60</v>
      </c>
      <c r="D51" s="22">
        <v>0</v>
      </c>
      <c r="E51" s="22">
        <v>0</v>
      </c>
      <c r="F51" s="22">
        <v>0</v>
      </c>
      <c r="K51" s="21">
        <f t="shared" si="2"/>
        <v>0</v>
      </c>
    </row>
    <row r="52" spans="1:11" ht="12.75">
      <c r="A52" s="31"/>
      <c r="B52" s="31"/>
      <c r="C52" s="31"/>
      <c r="K52" s="21"/>
    </row>
    <row r="53" spans="1:11" ht="12.75">
      <c r="A53" s="31"/>
      <c r="B53" s="31"/>
      <c r="C53" s="31"/>
      <c r="K53" s="21"/>
    </row>
    <row r="54" spans="1:11" ht="12.75">
      <c r="A54" s="31"/>
      <c r="B54" s="31"/>
      <c r="D54" s="51">
        <f>SUM(D42:D53)</f>
        <v>13</v>
      </c>
      <c r="E54" s="51">
        <f>SUM(E42:E53)</f>
        <v>19</v>
      </c>
      <c r="F54" s="51">
        <f>SUM(F42:F53)</f>
        <v>14</v>
      </c>
      <c r="G54" s="51"/>
      <c r="H54" s="51"/>
      <c r="I54" s="51"/>
      <c r="J54" s="51"/>
      <c r="K54" s="51">
        <f>SUM(K42:K53)</f>
        <v>46</v>
      </c>
    </row>
    <row r="55" spans="1:11" ht="12.75">
      <c r="A55" s="31"/>
      <c r="B55" s="31"/>
      <c r="K55" s="21"/>
    </row>
    <row r="56" spans="4:11" ht="12.75">
      <c r="D56" s="21"/>
      <c r="E56" s="21"/>
      <c r="F56" s="21"/>
      <c r="G56" s="21"/>
      <c r="H56" s="21"/>
      <c r="I56" s="21"/>
      <c r="J56" s="21"/>
      <c r="K56" s="21"/>
    </row>
    <row r="57" spans="1:3" ht="12.75">
      <c r="A57" s="87"/>
      <c r="B57" s="87"/>
      <c r="C57" s="87"/>
    </row>
    <row r="58" spans="1:18" ht="12.75">
      <c r="A58" s="57" t="s">
        <v>118</v>
      </c>
      <c r="B58" s="57"/>
      <c r="C58" s="89"/>
      <c r="D58" s="33" t="s">
        <v>142</v>
      </c>
      <c r="E58" s="33" t="s">
        <v>167</v>
      </c>
      <c r="F58" s="33" t="s">
        <v>166</v>
      </c>
      <c r="G58" s="33"/>
      <c r="H58" s="33"/>
      <c r="I58" s="33"/>
      <c r="J58" s="33"/>
      <c r="K58" s="21" t="s">
        <v>33</v>
      </c>
      <c r="L58" s="22">
        <v>3</v>
      </c>
      <c r="M58" s="22">
        <v>0</v>
      </c>
      <c r="N58" s="22">
        <v>1</v>
      </c>
      <c r="O58" s="22">
        <v>2</v>
      </c>
      <c r="P58" s="31">
        <f>19+15+21</f>
        <v>55</v>
      </c>
      <c r="Q58" s="22">
        <f>19+33+25</f>
        <v>77</v>
      </c>
      <c r="R58" s="31">
        <f>P58-Q58</f>
        <v>-22</v>
      </c>
    </row>
    <row r="59" spans="1:11" ht="12.75">
      <c r="A59" s="31" t="s">
        <v>144</v>
      </c>
      <c r="B59" s="31" t="s">
        <v>24</v>
      </c>
      <c r="C59" s="31" t="s">
        <v>37</v>
      </c>
      <c r="D59" s="22">
        <v>0</v>
      </c>
      <c r="E59" s="22">
        <v>0</v>
      </c>
      <c r="F59" s="22">
        <v>0</v>
      </c>
      <c r="K59" s="21">
        <f aca="true" t="shared" si="3" ref="K59:K73">SUM(D59:J59)</f>
        <v>0</v>
      </c>
    </row>
    <row r="60" spans="1:11" ht="12.75">
      <c r="A60" s="31" t="s">
        <v>145</v>
      </c>
      <c r="B60" s="31" t="s">
        <v>146</v>
      </c>
      <c r="C60" s="31" t="s">
        <v>37</v>
      </c>
      <c r="D60" s="22">
        <v>0</v>
      </c>
      <c r="E60" s="22">
        <v>0</v>
      </c>
      <c r="F60" s="22">
        <v>0</v>
      </c>
      <c r="K60" s="21">
        <f t="shared" si="3"/>
        <v>0</v>
      </c>
    </row>
    <row r="61" spans="1:11" ht="12.75">
      <c r="A61" s="31" t="s">
        <v>110</v>
      </c>
      <c r="B61" s="31" t="s">
        <v>147</v>
      </c>
      <c r="C61" s="31" t="s">
        <v>37</v>
      </c>
      <c r="D61" s="22">
        <v>5</v>
      </c>
      <c r="E61" s="22">
        <v>8</v>
      </c>
      <c r="F61" s="22">
        <v>10</v>
      </c>
      <c r="K61" s="21">
        <f t="shared" si="3"/>
        <v>23</v>
      </c>
    </row>
    <row r="62" spans="1:11" ht="12.75">
      <c r="A62" s="31" t="s">
        <v>148</v>
      </c>
      <c r="B62" s="31" t="s">
        <v>149</v>
      </c>
      <c r="C62" s="31" t="s">
        <v>37</v>
      </c>
      <c r="D62" s="22">
        <v>8</v>
      </c>
      <c r="E62" s="22">
        <v>1</v>
      </c>
      <c r="F62" s="22">
        <v>1</v>
      </c>
      <c r="K62" s="21">
        <f t="shared" si="3"/>
        <v>10</v>
      </c>
    </row>
    <row r="63" spans="1:11" ht="12.75">
      <c r="A63" s="31" t="s">
        <v>73</v>
      </c>
      <c r="B63" s="31" t="s">
        <v>150</v>
      </c>
      <c r="C63" s="31" t="s">
        <v>37</v>
      </c>
      <c r="D63" s="22">
        <v>2</v>
      </c>
      <c r="E63" s="22">
        <v>3</v>
      </c>
      <c r="F63" s="22">
        <v>1</v>
      </c>
      <c r="K63" s="21">
        <f t="shared" si="3"/>
        <v>6</v>
      </c>
    </row>
    <row r="64" spans="1:11" ht="12.75">
      <c r="A64" s="31" t="s">
        <v>152</v>
      </c>
      <c r="B64" s="31" t="s">
        <v>151</v>
      </c>
      <c r="C64" s="31" t="s">
        <v>37</v>
      </c>
      <c r="D64" s="22">
        <v>3</v>
      </c>
      <c r="E64" s="22">
        <v>2</v>
      </c>
      <c r="F64" s="22">
        <v>5</v>
      </c>
      <c r="K64" s="21">
        <f t="shared" si="3"/>
        <v>10</v>
      </c>
    </row>
    <row r="65" spans="1:11" ht="12.75">
      <c r="A65" s="31" t="s">
        <v>153</v>
      </c>
      <c r="B65" s="31" t="s">
        <v>150</v>
      </c>
      <c r="C65" s="31" t="s">
        <v>37</v>
      </c>
      <c r="D65" s="22">
        <v>1</v>
      </c>
      <c r="E65" s="22">
        <v>0</v>
      </c>
      <c r="F65" s="22">
        <v>1</v>
      </c>
      <c r="K65" s="21">
        <f t="shared" si="3"/>
        <v>2</v>
      </c>
    </row>
    <row r="66" spans="1:11" ht="12.75">
      <c r="A66" s="31" t="s">
        <v>154</v>
      </c>
      <c r="B66" s="31" t="s">
        <v>155</v>
      </c>
      <c r="C66" s="31" t="s">
        <v>37</v>
      </c>
      <c r="D66" s="22">
        <v>0</v>
      </c>
      <c r="E66" s="22">
        <v>0</v>
      </c>
      <c r="F66" s="22">
        <v>0</v>
      </c>
      <c r="K66" s="21">
        <f t="shared" si="3"/>
        <v>0</v>
      </c>
    </row>
    <row r="67" spans="1:11" ht="12.75">
      <c r="A67" s="31" t="s">
        <v>156</v>
      </c>
      <c r="B67" s="31" t="s">
        <v>157</v>
      </c>
      <c r="C67" s="31" t="s">
        <v>37</v>
      </c>
      <c r="D67" s="22">
        <v>0</v>
      </c>
      <c r="E67" s="22">
        <v>0</v>
      </c>
      <c r="F67" s="22">
        <v>0</v>
      </c>
      <c r="K67" s="21">
        <f t="shared" si="3"/>
        <v>0</v>
      </c>
    </row>
    <row r="68" spans="1:11" ht="12.75">
      <c r="A68" s="31" t="s">
        <v>158</v>
      </c>
      <c r="B68" s="31" t="s">
        <v>159</v>
      </c>
      <c r="C68" s="31" t="s">
        <v>37</v>
      </c>
      <c r="D68" s="22">
        <v>0</v>
      </c>
      <c r="E68" s="22">
        <v>0</v>
      </c>
      <c r="F68" s="22">
        <v>3</v>
      </c>
      <c r="K68" s="21">
        <f t="shared" si="3"/>
        <v>3</v>
      </c>
    </row>
    <row r="69" spans="1:11" ht="12.75">
      <c r="A69" s="31" t="s">
        <v>160</v>
      </c>
      <c r="B69" s="31" t="s">
        <v>161</v>
      </c>
      <c r="C69" s="31" t="s">
        <v>37</v>
      </c>
      <c r="D69" s="31">
        <v>0</v>
      </c>
      <c r="E69" s="31">
        <v>0</v>
      </c>
      <c r="F69" s="31">
        <v>0</v>
      </c>
      <c r="G69" s="31"/>
      <c r="K69" s="21">
        <f t="shared" si="3"/>
        <v>0</v>
      </c>
    </row>
    <row r="70" spans="1:11" ht="12.75">
      <c r="A70" s="31" t="s">
        <v>162</v>
      </c>
      <c r="B70" s="31" t="s">
        <v>163</v>
      </c>
      <c r="C70" s="31" t="s">
        <v>37</v>
      </c>
      <c r="D70" s="31">
        <v>0</v>
      </c>
      <c r="E70" s="31">
        <v>1</v>
      </c>
      <c r="F70" s="31">
        <v>0</v>
      </c>
      <c r="G70" s="31"/>
      <c r="K70" s="21">
        <f t="shared" si="3"/>
        <v>1</v>
      </c>
    </row>
    <row r="71" spans="1:11" ht="12.75">
      <c r="A71" s="31" t="s">
        <v>164</v>
      </c>
      <c r="B71" s="31" t="s">
        <v>165</v>
      </c>
      <c r="C71" s="31" t="s">
        <v>37</v>
      </c>
      <c r="D71" s="31">
        <v>0</v>
      </c>
      <c r="E71" s="31">
        <v>0</v>
      </c>
      <c r="F71" s="31">
        <v>0</v>
      </c>
      <c r="G71" s="31"/>
      <c r="H71" s="51"/>
      <c r="I71" s="51"/>
      <c r="J71" s="51"/>
      <c r="K71" s="21">
        <f t="shared" si="3"/>
        <v>0</v>
      </c>
    </row>
    <row r="72" spans="1:11" ht="12.75">
      <c r="A72" s="31"/>
      <c r="B72" s="31"/>
      <c r="C72" s="31"/>
      <c r="D72" s="31"/>
      <c r="E72" s="31"/>
      <c r="F72" s="31"/>
      <c r="G72" s="31"/>
      <c r="H72" s="51"/>
      <c r="I72" s="51"/>
      <c r="J72" s="51"/>
      <c r="K72" s="21"/>
    </row>
    <row r="73" spans="1:11" ht="12.75">
      <c r="A73" s="31"/>
      <c r="B73" s="31"/>
      <c r="C73" s="31"/>
      <c r="D73" s="51">
        <f>SUM(D59:D72)</f>
        <v>19</v>
      </c>
      <c r="E73" s="51">
        <f>SUM(E59:E72)</f>
        <v>15</v>
      </c>
      <c r="F73" s="51">
        <f>SUM(F59:F72)</f>
        <v>21</v>
      </c>
      <c r="K73" s="21">
        <f t="shared" si="3"/>
        <v>55</v>
      </c>
    </row>
    <row r="74" spans="1:11" ht="12.75">
      <c r="A74" s="31"/>
      <c r="B74" s="31"/>
      <c r="C74" s="31"/>
      <c r="K74" s="21"/>
    </row>
    <row r="75" spans="1:11" ht="12.75">
      <c r="A75" s="31"/>
      <c r="B75" s="31"/>
      <c r="C75" s="31"/>
      <c r="K75" s="21"/>
    </row>
    <row r="76" spans="4:11" ht="12.75">
      <c r="D76" s="21"/>
      <c r="E76" s="21"/>
      <c r="F76" s="21"/>
      <c r="G76" s="21"/>
      <c r="H76" s="21"/>
      <c r="I76" s="21"/>
      <c r="J76" s="21"/>
      <c r="K76" s="21"/>
    </row>
    <row r="78" spans="1:19" ht="12.75">
      <c r="A78" s="140"/>
      <c r="B78" s="140"/>
      <c r="C78" s="20"/>
      <c r="D78" s="33"/>
      <c r="E78" s="33"/>
      <c r="F78" s="33"/>
      <c r="G78" s="33"/>
      <c r="H78" s="33"/>
      <c r="I78" s="33"/>
      <c r="J78" s="33"/>
      <c r="K78" s="21"/>
      <c r="P78" s="31"/>
      <c r="R78" s="31"/>
      <c r="S78" s="31"/>
    </row>
    <row r="79" spans="1:11" ht="12.75">
      <c r="A79" s="31"/>
      <c r="B79" s="31"/>
      <c r="C79" s="31"/>
      <c r="K79" s="21"/>
    </row>
    <row r="80" spans="1:11" ht="12.75">
      <c r="A80" s="31"/>
      <c r="B80" s="31"/>
      <c r="C80" s="31"/>
      <c r="K80" s="21"/>
    </row>
    <row r="81" spans="1:11" ht="12.75">
      <c r="A81" s="31"/>
      <c r="B81" s="31"/>
      <c r="C81" s="31"/>
      <c r="K81" s="21"/>
    </row>
    <row r="82" spans="1:11" ht="12.75">
      <c r="A82" s="31"/>
      <c r="B82" s="31"/>
      <c r="C82" s="31"/>
      <c r="K82" s="21"/>
    </row>
    <row r="83" spans="1:11" ht="12.75">
      <c r="A83" s="31"/>
      <c r="B83" s="31"/>
      <c r="C83" s="31"/>
      <c r="K83" s="21"/>
    </row>
    <row r="84" spans="1:11" ht="12.75">
      <c r="A84" s="31"/>
      <c r="B84" s="31"/>
      <c r="C84" s="31"/>
      <c r="K84" s="21"/>
    </row>
    <row r="85" spans="1:11" ht="12.75">
      <c r="A85" s="31"/>
      <c r="B85" s="31"/>
      <c r="C85" s="31"/>
      <c r="K85" s="21"/>
    </row>
    <row r="86" spans="1:11" ht="12.75">
      <c r="A86" s="31"/>
      <c r="B86" s="31"/>
      <c r="C86" s="31"/>
      <c r="K86" s="21"/>
    </row>
    <row r="87" spans="1:11" ht="12.75">
      <c r="A87" s="31"/>
      <c r="B87" s="31"/>
      <c r="C87" s="31"/>
      <c r="K87" s="21"/>
    </row>
    <row r="88" spans="1:11" ht="12.75">
      <c r="A88" s="31"/>
      <c r="B88" s="31"/>
      <c r="C88" s="31"/>
      <c r="K88" s="21"/>
    </row>
    <row r="89" spans="1:11" ht="12.75">
      <c r="A89" s="31"/>
      <c r="B89" s="31"/>
      <c r="C89" s="31"/>
      <c r="K89" s="21"/>
    </row>
    <row r="90" spans="1:11" ht="12.75">
      <c r="A90" s="31"/>
      <c r="B90" s="31"/>
      <c r="C90" s="31"/>
      <c r="K90" s="21"/>
    </row>
    <row r="91" spans="1:11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21"/>
    </row>
    <row r="92" spans="1:11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21"/>
    </row>
    <row r="93" spans="1:11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21"/>
    </row>
    <row r="94" spans="1:11" ht="12.75">
      <c r="A94" s="31"/>
      <c r="B94" s="31"/>
      <c r="C94" s="31"/>
      <c r="D94" s="31"/>
      <c r="E94" s="31"/>
      <c r="F94" s="31"/>
      <c r="G94" s="31"/>
      <c r="H94" s="31"/>
      <c r="I94" s="31"/>
      <c r="J94" s="21"/>
      <c r="K94" s="21"/>
    </row>
    <row r="95" spans="1:11" ht="12.75">
      <c r="A95" s="31"/>
      <c r="B95" s="31"/>
      <c r="D95" s="51"/>
      <c r="E95" s="51"/>
      <c r="F95" s="51"/>
      <c r="G95" s="51"/>
      <c r="H95" s="51"/>
      <c r="I95" s="51"/>
      <c r="J95" s="51"/>
      <c r="K95" s="51"/>
    </row>
    <row r="97" spans="1:19" ht="12.75">
      <c r="A97" s="140"/>
      <c r="B97" s="140"/>
      <c r="C97" s="20"/>
      <c r="D97" s="33"/>
      <c r="E97" s="33"/>
      <c r="F97" s="33"/>
      <c r="G97" s="33"/>
      <c r="H97" s="33"/>
      <c r="I97" s="33"/>
      <c r="J97" s="33"/>
      <c r="K97" s="21"/>
      <c r="P97" s="31"/>
      <c r="R97" s="31"/>
      <c r="S97" s="31"/>
    </row>
    <row r="98" spans="1:11" ht="12.75">
      <c r="A98" s="31"/>
      <c r="B98" s="31"/>
      <c r="K98" s="21"/>
    </row>
    <row r="99" spans="1:11" ht="12.75">
      <c r="A99" s="31"/>
      <c r="B99" s="31"/>
      <c r="K99" s="21"/>
    </row>
    <row r="100" spans="1:11" ht="12.75">
      <c r="A100" s="31"/>
      <c r="B100" s="31"/>
      <c r="K100" s="21"/>
    </row>
    <row r="101" spans="1:11" ht="12.75">
      <c r="A101" s="31"/>
      <c r="B101" s="31"/>
      <c r="K101" s="21"/>
    </row>
    <row r="102" spans="1:11" ht="12.75">
      <c r="A102" s="31"/>
      <c r="B102" s="31"/>
      <c r="K102" s="21"/>
    </row>
    <row r="103" spans="1:11" ht="12.75">
      <c r="A103" s="31"/>
      <c r="B103" s="31"/>
      <c r="K103" s="21"/>
    </row>
    <row r="104" spans="1:11" ht="12.75">
      <c r="A104" s="31"/>
      <c r="B104" s="31"/>
      <c r="K104" s="21"/>
    </row>
    <row r="105" spans="1:11" ht="12.75">
      <c r="A105" s="31"/>
      <c r="B105" s="31"/>
      <c r="K105" s="21"/>
    </row>
    <row r="106" spans="1:11" ht="12.75">
      <c r="A106" s="31"/>
      <c r="B106" s="31"/>
      <c r="K106" s="21"/>
    </row>
    <row r="107" spans="1:11" ht="12.75">
      <c r="A107" s="31"/>
      <c r="B107" s="31"/>
      <c r="K107" s="21"/>
    </row>
    <row r="108" spans="1:11" ht="12.75">
      <c r="A108" s="31"/>
      <c r="B108" s="31"/>
      <c r="K108" s="21"/>
    </row>
    <row r="109" spans="1:11" ht="12.75">
      <c r="A109" s="31"/>
      <c r="B109" s="31"/>
      <c r="K109" s="21"/>
    </row>
    <row r="110" spans="1:11" ht="12.75">
      <c r="A110" s="31"/>
      <c r="B110" s="31"/>
      <c r="K110" s="21"/>
    </row>
    <row r="111" spans="1:11" ht="12.75">
      <c r="A111" s="31"/>
      <c r="B111" s="31"/>
      <c r="K111" s="21"/>
    </row>
    <row r="112" spans="1:11" ht="12.75">
      <c r="A112" s="31"/>
      <c r="B112" s="31"/>
      <c r="D112" s="51"/>
      <c r="E112" s="51"/>
      <c r="F112" s="51"/>
      <c r="G112" s="51"/>
      <c r="H112" s="51"/>
      <c r="I112" s="51"/>
      <c r="J112" s="51"/>
      <c r="K112" s="51"/>
    </row>
    <row r="113" spans="1:11" ht="12.75">
      <c r="A113" s="31"/>
      <c r="B113" s="31"/>
      <c r="D113" s="31"/>
      <c r="E113" s="31"/>
      <c r="F113" s="31"/>
      <c r="G113" s="31"/>
      <c r="H113" s="31"/>
      <c r="I113" s="31"/>
      <c r="J113" s="31"/>
      <c r="K113" s="21"/>
    </row>
    <row r="114" spans="1:18" ht="12.75">
      <c r="A114" s="140"/>
      <c r="B114" s="140"/>
      <c r="C114" s="20"/>
      <c r="D114" s="33"/>
      <c r="E114" s="33"/>
      <c r="F114" s="33"/>
      <c r="G114" s="33"/>
      <c r="H114" s="33"/>
      <c r="I114" s="33"/>
      <c r="J114" s="33"/>
      <c r="K114" s="21"/>
      <c r="P114" s="31"/>
      <c r="R114" s="31"/>
    </row>
    <row r="115" spans="1:11" ht="12.75">
      <c r="A115" s="31"/>
      <c r="B115" s="31"/>
      <c r="C115" s="31"/>
      <c r="K115" s="21"/>
    </row>
    <row r="116" spans="1:11" ht="12.75">
      <c r="A116" s="31"/>
      <c r="B116" s="31"/>
      <c r="C116" s="31"/>
      <c r="K116" s="21"/>
    </row>
    <row r="117" spans="1:11" ht="12.75">
      <c r="A117" s="31"/>
      <c r="B117" s="31"/>
      <c r="C117" s="31"/>
      <c r="K117" s="21"/>
    </row>
    <row r="118" spans="1:11" ht="12.75">
      <c r="A118" s="31"/>
      <c r="B118" s="31"/>
      <c r="C118" s="31"/>
      <c r="K118" s="21"/>
    </row>
    <row r="119" spans="1:11" ht="12.75">
      <c r="A119" s="31"/>
      <c r="B119" s="31"/>
      <c r="C119" s="31"/>
      <c r="K119" s="21"/>
    </row>
    <row r="120" spans="1:11" ht="12.75">
      <c r="A120" s="31"/>
      <c r="B120" s="31"/>
      <c r="C120" s="31"/>
      <c r="K120" s="21"/>
    </row>
    <row r="121" spans="1:11" ht="12.75">
      <c r="A121" s="31"/>
      <c r="B121" s="31"/>
      <c r="C121" s="31"/>
      <c r="K121" s="21"/>
    </row>
    <row r="122" spans="1:11" ht="12.75">
      <c r="A122" s="31"/>
      <c r="B122" s="31"/>
      <c r="C122" s="31"/>
      <c r="K122" s="21"/>
    </row>
    <row r="123" spans="1:11" ht="12.75">
      <c r="A123" s="31"/>
      <c r="B123" s="31"/>
      <c r="C123" s="31"/>
      <c r="K123" s="21"/>
    </row>
    <row r="124" spans="1:11" ht="12.75">
      <c r="A124" s="31"/>
      <c r="B124" s="31"/>
      <c r="C124" s="31"/>
      <c r="K124" s="21"/>
    </row>
    <row r="125" spans="1:11" ht="12.75">
      <c r="A125" s="31"/>
      <c r="B125" s="31"/>
      <c r="C125" s="31"/>
      <c r="K125" s="21"/>
    </row>
    <row r="126" spans="1:11" ht="12.75">
      <c r="A126" s="31"/>
      <c r="B126" s="31"/>
      <c r="C126" s="31"/>
      <c r="K126" s="21"/>
    </row>
    <row r="127" spans="1:11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21"/>
    </row>
    <row r="128" spans="1:11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21"/>
    </row>
    <row r="129" spans="1:11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21"/>
    </row>
    <row r="130" spans="1:11" ht="12.75">
      <c r="A130" s="31"/>
      <c r="B130" s="31"/>
      <c r="D130" s="51"/>
      <c r="E130" s="51"/>
      <c r="F130" s="51"/>
      <c r="G130" s="51"/>
      <c r="H130" s="51"/>
      <c r="I130" s="51"/>
      <c r="J130" s="51"/>
      <c r="K130" s="51"/>
    </row>
    <row r="131" spans="1:11" ht="12.75">
      <c r="A131" s="31"/>
      <c r="B131" s="31"/>
      <c r="C131" s="31"/>
      <c r="D131" s="21"/>
      <c r="E131" s="21"/>
      <c r="F131" s="21"/>
      <c r="G131" s="21"/>
      <c r="H131" s="21"/>
      <c r="I131" s="21"/>
      <c r="J131" s="21"/>
      <c r="K131" s="21"/>
    </row>
    <row r="132" spans="1:18" ht="12.75">
      <c r="A132" s="140"/>
      <c r="B132" s="140"/>
      <c r="C132" s="20"/>
      <c r="D132" s="33"/>
      <c r="E132" s="33"/>
      <c r="F132" s="33"/>
      <c r="G132" s="33"/>
      <c r="H132" s="33"/>
      <c r="I132" s="33"/>
      <c r="J132" s="33"/>
      <c r="K132" s="21"/>
      <c r="P132" s="31"/>
      <c r="R132" s="31"/>
    </row>
    <row r="133" spans="1:11" ht="12.75">
      <c r="A133" s="31"/>
      <c r="B133" s="31"/>
      <c r="C133" s="31"/>
      <c r="K133" s="21"/>
    </row>
    <row r="134" spans="1:11" ht="12.75">
      <c r="A134" s="31"/>
      <c r="B134" s="31"/>
      <c r="C134" s="31"/>
      <c r="K134" s="21"/>
    </row>
    <row r="135" spans="1:11" ht="12.75">
      <c r="A135" s="31"/>
      <c r="B135" s="31"/>
      <c r="C135" s="31"/>
      <c r="K135" s="21"/>
    </row>
    <row r="136" spans="1:11" ht="12.75">
      <c r="A136" s="31"/>
      <c r="B136" s="31"/>
      <c r="C136" s="31"/>
      <c r="K136" s="21"/>
    </row>
    <row r="137" spans="1:11" ht="12.75">
      <c r="A137" s="31"/>
      <c r="B137" s="31"/>
      <c r="C137" s="31"/>
      <c r="K137" s="21"/>
    </row>
    <row r="138" spans="1:11" ht="12.75">
      <c r="A138" s="31"/>
      <c r="B138" s="31"/>
      <c r="C138" s="31"/>
      <c r="K138" s="21"/>
    </row>
    <row r="139" spans="1:11" ht="12.75">
      <c r="A139" s="31"/>
      <c r="B139" s="31"/>
      <c r="C139" s="31"/>
      <c r="K139" s="21"/>
    </row>
    <row r="140" spans="1:11" ht="12.75">
      <c r="A140" s="31"/>
      <c r="B140" s="31"/>
      <c r="C140" s="31"/>
      <c r="K140" s="21"/>
    </row>
    <row r="141" spans="1:11" ht="12.75">
      <c r="A141" s="31"/>
      <c r="B141" s="31"/>
      <c r="C141" s="31"/>
      <c r="K141" s="21"/>
    </row>
    <row r="142" spans="1:11" ht="12.75">
      <c r="A142" s="31"/>
      <c r="B142" s="31"/>
      <c r="C142" s="31"/>
      <c r="K142" s="21"/>
    </row>
    <row r="143" spans="1:11" ht="12.75">
      <c r="A143" s="31"/>
      <c r="B143" s="31"/>
      <c r="C143" s="31"/>
      <c r="K143" s="21"/>
    </row>
    <row r="144" spans="1:11" ht="12.75">
      <c r="A144" s="31"/>
      <c r="B144" s="31"/>
      <c r="C144" s="31"/>
      <c r="K144" s="21"/>
    </row>
    <row r="145" spans="1:11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21"/>
    </row>
    <row r="146" spans="1:11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21"/>
    </row>
    <row r="147" spans="1:11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21"/>
    </row>
    <row r="148" spans="1:11" ht="12.75">
      <c r="A148" s="31"/>
      <c r="C148" s="31"/>
      <c r="K148" s="21"/>
    </row>
    <row r="149" spans="4:12" ht="12.75">
      <c r="D149" s="51"/>
      <c r="E149" s="51"/>
      <c r="F149" s="51"/>
      <c r="G149" s="51"/>
      <c r="H149" s="51"/>
      <c r="I149" s="51"/>
      <c r="J149" s="51"/>
      <c r="K149" s="51"/>
      <c r="L149" s="52"/>
    </row>
  </sheetData>
  <sheetProtection/>
  <mergeCells count="5">
    <mergeCell ref="A132:B132"/>
    <mergeCell ref="A78:B78"/>
    <mergeCell ref="A97:B97"/>
    <mergeCell ref="A2:B2"/>
    <mergeCell ref="A114:B11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11.25390625" style="22" bestFit="1" customWidth="1"/>
    <col min="2" max="2" width="9.25390625" style="22" bestFit="1" customWidth="1"/>
    <col min="3" max="3" width="15.25390625" style="22" customWidth="1"/>
    <col min="4" max="4" width="6.00390625" style="22" hidden="1" customWidth="1"/>
    <col min="5" max="10" width="9.125" style="22" hidden="1" customWidth="1"/>
    <col min="11" max="16384" width="9.125" style="22" customWidth="1"/>
  </cols>
  <sheetData>
    <row r="1" spans="1:11" ht="12.75">
      <c r="A1" s="31" t="s">
        <v>110</v>
      </c>
      <c r="B1" s="31" t="s">
        <v>147</v>
      </c>
      <c r="C1" s="31" t="s">
        <v>37</v>
      </c>
      <c r="D1" s="22">
        <v>5</v>
      </c>
      <c r="E1" s="22">
        <v>8</v>
      </c>
      <c r="F1" s="22">
        <v>10</v>
      </c>
      <c r="K1" s="21">
        <f aca="true" t="shared" si="0" ref="K1:K32">SUM(D1:J1)</f>
        <v>23</v>
      </c>
    </row>
    <row r="2" spans="1:11" ht="12.75">
      <c r="A2" s="31" t="s">
        <v>58</v>
      </c>
      <c r="B2" s="31" t="s">
        <v>59</v>
      </c>
      <c r="C2" s="31" t="s">
        <v>60</v>
      </c>
      <c r="D2" s="22">
        <v>7</v>
      </c>
      <c r="E2" s="22">
        <v>8</v>
      </c>
      <c r="F2" s="22">
        <v>3</v>
      </c>
      <c r="K2" s="21">
        <f t="shared" si="0"/>
        <v>18</v>
      </c>
    </row>
    <row r="3" spans="1:11" ht="12.75">
      <c r="A3" s="31" t="s">
        <v>126</v>
      </c>
      <c r="B3" s="31" t="s">
        <v>127</v>
      </c>
      <c r="C3" s="31" t="s">
        <v>44</v>
      </c>
      <c r="D3" s="22">
        <v>2</v>
      </c>
      <c r="E3" s="22">
        <v>6</v>
      </c>
      <c r="F3" s="22">
        <v>8</v>
      </c>
      <c r="K3" s="21">
        <f t="shared" si="0"/>
        <v>16</v>
      </c>
    </row>
    <row r="4" spans="1:11" ht="12.75">
      <c r="A4" s="31" t="s">
        <v>108</v>
      </c>
      <c r="B4" s="31" t="s">
        <v>52</v>
      </c>
      <c r="C4" s="31" t="s">
        <v>46</v>
      </c>
      <c r="D4" s="31">
        <v>5</v>
      </c>
      <c r="E4" s="31">
        <v>6</v>
      </c>
      <c r="F4" s="31">
        <v>2</v>
      </c>
      <c r="G4" s="31"/>
      <c r="H4" s="31"/>
      <c r="I4" s="31"/>
      <c r="K4" s="21">
        <f t="shared" si="0"/>
        <v>13</v>
      </c>
    </row>
    <row r="5" spans="1:11" ht="12.75">
      <c r="A5" s="31" t="s">
        <v>91</v>
      </c>
      <c r="B5" s="31" t="s">
        <v>23</v>
      </c>
      <c r="C5" s="31" t="s">
        <v>60</v>
      </c>
      <c r="D5" s="22">
        <v>4</v>
      </c>
      <c r="E5" s="22">
        <v>3</v>
      </c>
      <c r="F5" s="22">
        <v>4</v>
      </c>
      <c r="K5" s="21">
        <f t="shared" si="0"/>
        <v>11</v>
      </c>
    </row>
    <row r="6" spans="1:11" ht="12.75">
      <c r="A6" s="31" t="s">
        <v>121</v>
      </c>
      <c r="B6" s="31" t="s">
        <v>22</v>
      </c>
      <c r="C6" s="31" t="s">
        <v>44</v>
      </c>
      <c r="D6" s="22">
        <v>4</v>
      </c>
      <c r="E6" s="22">
        <v>4</v>
      </c>
      <c r="F6" s="22">
        <v>2</v>
      </c>
      <c r="K6" s="21">
        <f t="shared" si="0"/>
        <v>10</v>
      </c>
    </row>
    <row r="7" spans="1:11" ht="12.75">
      <c r="A7" s="31" t="s">
        <v>53</v>
      </c>
      <c r="B7" s="31" t="s">
        <v>22</v>
      </c>
      <c r="C7" s="31" t="s">
        <v>44</v>
      </c>
      <c r="D7" s="22">
        <v>2</v>
      </c>
      <c r="E7" s="22">
        <v>3</v>
      </c>
      <c r="F7" s="22">
        <v>5</v>
      </c>
      <c r="K7" s="21">
        <f t="shared" si="0"/>
        <v>10</v>
      </c>
    </row>
    <row r="8" spans="1:11" ht="12.75">
      <c r="A8" s="31" t="s">
        <v>125</v>
      </c>
      <c r="B8" s="31" t="s">
        <v>22</v>
      </c>
      <c r="C8" s="31" t="s">
        <v>44</v>
      </c>
      <c r="D8" s="22">
        <v>1</v>
      </c>
      <c r="E8" s="22">
        <v>7</v>
      </c>
      <c r="F8" s="22">
        <v>2</v>
      </c>
      <c r="K8" s="21">
        <f t="shared" si="0"/>
        <v>10</v>
      </c>
    </row>
    <row r="9" spans="1:11" ht="12.75">
      <c r="A9" s="31" t="s">
        <v>148</v>
      </c>
      <c r="B9" s="31" t="s">
        <v>149</v>
      </c>
      <c r="C9" s="31" t="s">
        <v>37</v>
      </c>
      <c r="D9" s="22">
        <v>8</v>
      </c>
      <c r="E9" s="22">
        <v>1</v>
      </c>
      <c r="F9" s="22">
        <v>1</v>
      </c>
      <c r="K9" s="21">
        <f t="shared" si="0"/>
        <v>10</v>
      </c>
    </row>
    <row r="10" spans="1:11" ht="12.75">
      <c r="A10" s="31" t="s">
        <v>152</v>
      </c>
      <c r="B10" s="31" t="s">
        <v>151</v>
      </c>
      <c r="C10" s="31" t="s">
        <v>37</v>
      </c>
      <c r="D10" s="22">
        <v>3</v>
      </c>
      <c r="E10" s="22">
        <v>2</v>
      </c>
      <c r="F10" s="22">
        <v>5</v>
      </c>
      <c r="K10" s="21">
        <f t="shared" si="0"/>
        <v>10</v>
      </c>
    </row>
    <row r="11" spans="1:11" ht="12.75">
      <c r="A11" s="31" t="s">
        <v>129</v>
      </c>
      <c r="B11" s="31" t="s">
        <v>130</v>
      </c>
      <c r="C11" s="31" t="s">
        <v>44</v>
      </c>
      <c r="D11" s="22">
        <v>1</v>
      </c>
      <c r="E11" s="22">
        <v>4</v>
      </c>
      <c r="F11" s="22">
        <v>4</v>
      </c>
      <c r="K11" s="21">
        <f t="shared" si="0"/>
        <v>9</v>
      </c>
    </row>
    <row r="12" spans="1:11" ht="12.75">
      <c r="A12" s="31" t="s">
        <v>103</v>
      </c>
      <c r="B12" s="31" t="s">
        <v>104</v>
      </c>
      <c r="C12" s="31" t="s">
        <v>46</v>
      </c>
      <c r="D12" s="22">
        <v>2</v>
      </c>
      <c r="E12" s="22">
        <v>2</v>
      </c>
      <c r="F12" s="22">
        <v>4</v>
      </c>
      <c r="K12" s="21">
        <f t="shared" si="0"/>
        <v>8</v>
      </c>
    </row>
    <row r="13" spans="1:11" ht="12.75">
      <c r="A13" s="31" t="s">
        <v>47</v>
      </c>
      <c r="B13" s="31" t="s">
        <v>45</v>
      </c>
      <c r="C13" s="31" t="s">
        <v>46</v>
      </c>
      <c r="D13" s="31">
        <v>3</v>
      </c>
      <c r="E13" s="31">
        <v>2</v>
      </c>
      <c r="F13" s="31">
        <v>3</v>
      </c>
      <c r="G13" s="31"/>
      <c r="H13" s="31"/>
      <c r="I13" s="31"/>
      <c r="K13" s="21">
        <f t="shared" si="0"/>
        <v>8</v>
      </c>
    </row>
    <row r="14" spans="1:11" ht="12.75">
      <c r="A14" s="31" t="s">
        <v>69</v>
      </c>
      <c r="B14" s="31" t="s">
        <v>70</v>
      </c>
      <c r="C14" s="31" t="s">
        <v>60</v>
      </c>
      <c r="D14" s="22">
        <v>2</v>
      </c>
      <c r="E14" s="22">
        <v>2</v>
      </c>
      <c r="F14" s="22">
        <v>3</v>
      </c>
      <c r="K14" s="21">
        <f t="shared" si="0"/>
        <v>7</v>
      </c>
    </row>
    <row r="15" spans="1:11" ht="12.75">
      <c r="A15" s="31" t="s">
        <v>128</v>
      </c>
      <c r="B15" s="31" t="s">
        <v>96</v>
      </c>
      <c r="C15" s="31" t="s">
        <v>44</v>
      </c>
      <c r="D15" s="22">
        <v>0</v>
      </c>
      <c r="E15" s="22">
        <v>5</v>
      </c>
      <c r="F15" s="22">
        <v>1</v>
      </c>
      <c r="K15" s="21">
        <f t="shared" si="0"/>
        <v>6</v>
      </c>
    </row>
    <row r="16" spans="1:11" ht="12.75">
      <c r="A16" s="31" t="s">
        <v>50</v>
      </c>
      <c r="B16" s="31" t="s">
        <v>56</v>
      </c>
      <c r="C16" s="31" t="s">
        <v>46</v>
      </c>
      <c r="D16" s="22">
        <v>2</v>
      </c>
      <c r="E16" s="22">
        <v>3</v>
      </c>
      <c r="F16" s="22">
        <v>1</v>
      </c>
      <c r="K16" s="21">
        <f t="shared" si="0"/>
        <v>6</v>
      </c>
    </row>
    <row r="17" spans="1:11" ht="12.75">
      <c r="A17" s="31" t="s">
        <v>68</v>
      </c>
      <c r="B17" s="31" t="s">
        <v>23</v>
      </c>
      <c r="C17" s="31" t="s">
        <v>60</v>
      </c>
      <c r="D17" s="22">
        <v>0</v>
      </c>
      <c r="E17" s="22">
        <v>4</v>
      </c>
      <c r="F17" s="22">
        <v>2</v>
      </c>
      <c r="K17" s="21">
        <f t="shared" si="0"/>
        <v>6</v>
      </c>
    </row>
    <row r="18" spans="1:11" ht="12.75">
      <c r="A18" s="31" t="s">
        <v>73</v>
      </c>
      <c r="B18" s="31" t="s">
        <v>150</v>
      </c>
      <c r="C18" s="31" t="s">
        <v>37</v>
      </c>
      <c r="D18" s="22">
        <v>2</v>
      </c>
      <c r="E18" s="22">
        <v>3</v>
      </c>
      <c r="F18" s="22">
        <v>1</v>
      </c>
      <c r="K18" s="21">
        <f t="shared" si="0"/>
        <v>6</v>
      </c>
    </row>
    <row r="19" spans="1:11" ht="12.75">
      <c r="A19" s="31" t="s">
        <v>122</v>
      </c>
      <c r="B19" s="31" t="s">
        <v>96</v>
      </c>
      <c r="C19" s="31" t="s">
        <v>44</v>
      </c>
      <c r="D19" s="22">
        <v>2</v>
      </c>
      <c r="E19" s="22">
        <v>2</v>
      </c>
      <c r="F19" s="22">
        <v>1</v>
      </c>
      <c r="K19" s="21">
        <f t="shared" si="0"/>
        <v>5</v>
      </c>
    </row>
    <row r="20" spans="1:11" ht="12.75">
      <c r="A20" s="31" t="s">
        <v>175</v>
      </c>
      <c r="B20" s="31" t="s">
        <v>23</v>
      </c>
      <c r="C20" s="31" t="s">
        <v>46</v>
      </c>
      <c r="D20" s="31">
        <v>1</v>
      </c>
      <c r="E20" s="31">
        <v>1</v>
      </c>
      <c r="F20" s="31">
        <v>3</v>
      </c>
      <c r="G20" s="31"/>
      <c r="H20" s="31"/>
      <c r="I20" s="31"/>
      <c r="K20" s="21">
        <f t="shared" si="0"/>
        <v>5</v>
      </c>
    </row>
    <row r="21" spans="1:11" ht="12.75">
      <c r="A21" s="31" t="s">
        <v>61</v>
      </c>
      <c r="B21" s="31" t="s">
        <v>62</v>
      </c>
      <c r="C21" s="31" t="s">
        <v>46</v>
      </c>
      <c r="D21" s="22">
        <v>3</v>
      </c>
      <c r="E21" s="22">
        <v>0</v>
      </c>
      <c r="F21" s="22">
        <v>1</v>
      </c>
      <c r="K21" s="21">
        <f t="shared" si="0"/>
        <v>4</v>
      </c>
    </row>
    <row r="22" spans="1:11" ht="12.75">
      <c r="A22" s="31" t="s">
        <v>124</v>
      </c>
      <c r="B22" s="31" t="s">
        <v>24</v>
      </c>
      <c r="C22" s="31" t="s">
        <v>44</v>
      </c>
      <c r="D22" s="22">
        <v>0</v>
      </c>
      <c r="E22" s="22">
        <v>2</v>
      </c>
      <c r="F22" s="22">
        <v>1</v>
      </c>
      <c r="K22" s="21">
        <f t="shared" si="0"/>
        <v>3</v>
      </c>
    </row>
    <row r="23" spans="1:11" ht="12.75">
      <c r="A23" s="31" t="s">
        <v>83</v>
      </c>
      <c r="B23" s="31" t="s">
        <v>101</v>
      </c>
      <c r="C23" s="31" t="s">
        <v>46</v>
      </c>
      <c r="D23" s="22">
        <v>0</v>
      </c>
      <c r="E23" s="22">
        <v>0</v>
      </c>
      <c r="F23" s="22">
        <v>3</v>
      </c>
      <c r="K23" s="21">
        <f t="shared" si="0"/>
        <v>3</v>
      </c>
    </row>
    <row r="24" spans="1:11" ht="12.75">
      <c r="A24" s="31" t="s">
        <v>64</v>
      </c>
      <c r="B24" s="31" t="s">
        <v>56</v>
      </c>
      <c r="C24" s="31" t="s">
        <v>46</v>
      </c>
      <c r="D24" s="22">
        <v>0</v>
      </c>
      <c r="E24" s="22">
        <v>0</v>
      </c>
      <c r="F24" s="22">
        <v>3</v>
      </c>
      <c r="K24" s="21">
        <f t="shared" si="0"/>
        <v>3</v>
      </c>
    </row>
    <row r="25" spans="1:11" ht="12.75">
      <c r="A25" s="31" t="s">
        <v>174</v>
      </c>
      <c r="B25" s="31" t="s">
        <v>65</v>
      </c>
      <c r="C25" s="31" t="s">
        <v>46</v>
      </c>
      <c r="D25" s="31">
        <v>1</v>
      </c>
      <c r="E25" s="31">
        <v>0</v>
      </c>
      <c r="F25" s="31">
        <v>2</v>
      </c>
      <c r="G25" s="31"/>
      <c r="H25" s="31"/>
      <c r="I25" s="31"/>
      <c r="K25" s="21">
        <f t="shared" si="0"/>
        <v>3</v>
      </c>
    </row>
    <row r="26" spans="1:11" ht="12.75">
      <c r="A26" s="31" t="s">
        <v>92</v>
      </c>
      <c r="B26" s="31" t="s">
        <v>137</v>
      </c>
      <c r="C26" s="31" t="s">
        <v>60</v>
      </c>
      <c r="D26" s="22">
        <v>0</v>
      </c>
      <c r="E26" s="22">
        <v>2</v>
      </c>
      <c r="F26" s="22">
        <v>1</v>
      </c>
      <c r="K26" s="21">
        <f t="shared" si="0"/>
        <v>3</v>
      </c>
    </row>
    <row r="27" spans="1:11" ht="12.75">
      <c r="A27" s="31" t="s">
        <v>158</v>
      </c>
      <c r="B27" s="31" t="s">
        <v>159</v>
      </c>
      <c r="C27" s="31" t="s">
        <v>37</v>
      </c>
      <c r="D27" s="22">
        <v>0</v>
      </c>
      <c r="E27" s="22">
        <v>0</v>
      </c>
      <c r="F27" s="22">
        <v>3</v>
      </c>
      <c r="K27" s="21">
        <f t="shared" si="0"/>
        <v>3</v>
      </c>
    </row>
    <row r="28" spans="1:11" ht="12.75">
      <c r="A28" s="31" t="s">
        <v>53</v>
      </c>
      <c r="B28" s="31" t="s">
        <v>32</v>
      </c>
      <c r="C28" s="31" t="s">
        <v>44</v>
      </c>
      <c r="D28" s="22">
        <v>1</v>
      </c>
      <c r="E28" s="22">
        <v>0</v>
      </c>
      <c r="F28" s="22">
        <v>1</v>
      </c>
      <c r="K28" s="21">
        <f t="shared" si="0"/>
        <v>2</v>
      </c>
    </row>
    <row r="29" spans="1:11" ht="12.75">
      <c r="A29" s="31" t="s">
        <v>102</v>
      </c>
      <c r="B29" s="31" t="s">
        <v>52</v>
      </c>
      <c r="C29" s="31" t="s">
        <v>46</v>
      </c>
      <c r="D29" s="22">
        <v>1</v>
      </c>
      <c r="E29" s="22">
        <v>0</v>
      </c>
      <c r="F29" s="22">
        <v>1</v>
      </c>
      <c r="K29" s="21">
        <f t="shared" si="0"/>
        <v>2</v>
      </c>
    </row>
    <row r="30" spans="1:11" ht="12.75">
      <c r="A30" s="31" t="s">
        <v>153</v>
      </c>
      <c r="B30" s="31" t="s">
        <v>150</v>
      </c>
      <c r="C30" s="31" t="s">
        <v>37</v>
      </c>
      <c r="D30" s="22">
        <v>1</v>
      </c>
      <c r="E30" s="22">
        <v>0</v>
      </c>
      <c r="F30" s="22">
        <v>1</v>
      </c>
      <c r="K30" s="21">
        <f t="shared" si="0"/>
        <v>2</v>
      </c>
    </row>
    <row r="31" spans="1:11" ht="12.75">
      <c r="A31" s="31" t="s">
        <v>170</v>
      </c>
      <c r="B31" s="31" t="s">
        <v>171</v>
      </c>
      <c r="C31" s="31" t="s">
        <v>46</v>
      </c>
      <c r="D31" s="22">
        <v>1</v>
      </c>
      <c r="E31" s="22">
        <v>0</v>
      </c>
      <c r="F31" s="22">
        <v>0</v>
      </c>
      <c r="K31" s="21">
        <f t="shared" si="0"/>
        <v>1</v>
      </c>
    </row>
    <row r="32" spans="1:11" ht="12.75">
      <c r="A32" s="31" t="s">
        <v>173</v>
      </c>
      <c r="B32" s="31" t="s">
        <v>22</v>
      </c>
      <c r="C32" s="31" t="s">
        <v>46</v>
      </c>
      <c r="D32" s="22">
        <v>0</v>
      </c>
      <c r="E32" s="22">
        <v>0</v>
      </c>
      <c r="F32" s="22">
        <v>1</v>
      </c>
      <c r="K32" s="21">
        <f t="shared" si="0"/>
        <v>1</v>
      </c>
    </row>
    <row r="33" spans="1:11" ht="12.75">
      <c r="A33" s="31" t="s">
        <v>105</v>
      </c>
      <c r="B33" s="31" t="s">
        <v>63</v>
      </c>
      <c r="C33" s="31" t="s">
        <v>46</v>
      </c>
      <c r="D33" s="31">
        <v>0</v>
      </c>
      <c r="E33" s="31">
        <v>1</v>
      </c>
      <c r="F33" s="31">
        <v>0</v>
      </c>
      <c r="G33" s="31"/>
      <c r="H33" s="31"/>
      <c r="I33" s="31"/>
      <c r="K33" s="21">
        <f aca="true" t="shared" si="1" ref="K33:K64">SUM(D33:J33)</f>
        <v>1</v>
      </c>
    </row>
    <row r="34" spans="1:11" ht="12.75">
      <c r="A34" s="31" t="s">
        <v>106</v>
      </c>
      <c r="B34" s="31" t="s">
        <v>38</v>
      </c>
      <c r="C34" s="31" t="s">
        <v>46</v>
      </c>
      <c r="D34" s="31">
        <v>0</v>
      </c>
      <c r="E34" s="31">
        <v>0</v>
      </c>
      <c r="F34" s="31">
        <v>1</v>
      </c>
      <c r="G34" s="31"/>
      <c r="H34" s="31"/>
      <c r="I34" s="31"/>
      <c r="K34" s="21">
        <f t="shared" si="1"/>
        <v>1</v>
      </c>
    </row>
    <row r="35" spans="1:11" ht="12.75">
      <c r="A35" s="31" t="s">
        <v>135</v>
      </c>
      <c r="B35" s="31" t="s">
        <v>136</v>
      </c>
      <c r="C35" s="31" t="s">
        <v>60</v>
      </c>
      <c r="D35" s="22">
        <v>0</v>
      </c>
      <c r="E35" s="22">
        <v>0</v>
      </c>
      <c r="F35" s="22">
        <v>1</v>
      </c>
      <c r="K35" s="21">
        <f t="shared" si="1"/>
        <v>1</v>
      </c>
    </row>
    <row r="36" spans="1:11" ht="12.75">
      <c r="A36" s="31" t="s">
        <v>162</v>
      </c>
      <c r="B36" s="31" t="s">
        <v>163</v>
      </c>
      <c r="C36" s="31" t="s">
        <v>37</v>
      </c>
      <c r="D36" s="31">
        <v>0</v>
      </c>
      <c r="E36" s="31">
        <v>1</v>
      </c>
      <c r="F36" s="31">
        <v>0</v>
      </c>
      <c r="G36" s="31"/>
      <c r="K36" s="21">
        <f t="shared" si="1"/>
        <v>1</v>
      </c>
    </row>
    <row r="37" spans="1:11" ht="12.75">
      <c r="A37" s="31" t="s">
        <v>123</v>
      </c>
      <c r="B37" s="31" t="s">
        <v>66</v>
      </c>
      <c r="C37" s="31" t="s">
        <v>44</v>
      </c>
      <c r="D37" s="22">
        <v>0</v>
      </c>
      <c r="E37" s="22">
        <v>0</v>
      </c>
      <c r="F37" s="22">
        <v>0</v>
      </c>
      <c r="K37" s="21">
        <f t="shared" si="1"/>
        <v>0</v>
      </c>
    </row>
    <row r="38" spans="1:11" ht="12.75">
      <c r="A38" s="31" t="s">
        <v>131</v>
      </c>
      <c r="B38" s="31" t="s">
        <v>132</v>
      </c>
      <c r="C38" s="31" t="s">
        <v>44</v>
      </c>
      <c r="D38" s="22">
        <v>0</v>
      </c>
      <c r="E38" s="22">
        <v>0</v>
      </c>
      <c r="F38" s="22">
        <v>0</v>
      </c>
      <c r="K38" s="21">
        <f t="shared" si="1"/>
        <v>0</v>
      </c>
    </row>
    <row r="39" spans="1:11" ht="12.75">
      <c r="A39" s="31" t="s">
        <v>169</v>
      </c>
      <c r="B39" s="31" t="s">
        <v>107</v>
      </c>
      <c r="C39" s="31" t="s">
        <v>46</v>
      </c>
      <c r="D39" s="22">
        <v>0</v>
      </c>
      <c r="E39" s="22">
        <v>0</v>
      </c>
      <c r="F39" s="22">
        <v>0</v>
      </c>
      <c r="K39" s="21">
        <f t="shared" si="1"/>
        <v>0</v>
      </c>
    </row>
    <row r="40" spans="1:11" ht="12.75">
      <c r="A40" s="31" t="s">
        <v>22</v>
      </c>
      <c r="B40" s="31" t="s">
        <v>172</v>
      </c>
      <c r="C40" s="31" t="s">
        <v>46</v>
      </c>
      <c r="D40" s="22">
        <v>0</v>
      </c>
      <c r="E40" s="22">
        <v>0</v>
      </c>
      <c r="F40" s="22">
        <v>0</v>
      </c>
      <c r="K40" s="21">
        <f t="shared" si="1"/>
        <v>0</v>
      </c>
    </row>
    <row r="41" spans="1:11" ht="12.75">
      <c r="A41" s="31" t="s">
        <v>50</v>
      </c>
      <c r="B41" s="31" t="s">
        <v>22</v>
      </c>
      <c r="C41" s="31" t="s">
        <v>46</v>
      </c>
      <c r="D41" s="31">
        <v>0</v>
      </c>
      <c r="E41" s="31">
        <v>0</v>
      </c>
      <c r="F41" s="31">
        <v>0</v>
      </c>
      <c r="G41" s="31"/>
      <c r="H41" s="31"/>
      <c r="I41" s="31"/>
      <c r="K41" s="21">
        <f t="shared" si="1"/>
        <v>0</v>
      </c>
    </row>
    <row r="42" spans="1:11" ht="12.75">
      <c r="A42" s="31" t="s">
        <v>67</v>
      </c>
      <c r="B42" s="31" t="s">
        <v>38</v>
      </c>
      <c r="C42" s="31" t="s">
        <v>60</v>
      </c>
      <c r="D42" s="22">
        <v>0</v>
      </c>
      <c r="E42" s="22">
        <v>0</v>
      </c>
      <c r="F42" s="22">
        <v>0</v>
      </c>
      <c r="K42" s="21">
        <f t="shared" si="1"/>
        <v>0</v>
      </c>
    </row>
    <row r="43" spans="1:11" ht="12.75">
      <c r="A43" s="31" t="s">
        <v>71</v>
      </c>
      <c r="B43" s="31" t="s">
        <v>138</v>
      </c>
      <c r="C43" s="31" t="s">
        <v>60</v>
      </c>
      <c r="D43" s="22">
        <v>0</v>
      </c>
      <c r="E43" s="22">
        <v>0</v>
      </c>
      <c r="F43" s="22">
        <v>0</v>
      </c>
      <c r="K43" s="21">
        <f t="shared" si="1"/>
        <v>0</v>
      </c>
    </row>
    <row r="44" spans="1:11" ht="12.75">
      <c r="A44" s="31" t="s">
        <v>139</v>
      </c>
      <c r="B44" s="31" t="s">
        <v>140</v>
      </c>
      <c r="C44" s="31" t="s">
        <v>60</v>
      </c>
      <c r="D44" s="22">
        <v>0</v>
      </c>
      <c r="E44" s="22">
        <v>0</v>
      </c>
      <c r="F44" s="22">
        <v>0</v>
      </c>
      <c r="K44" s="21">
        <f t="shared" si="1"/>
        <v>0</v>
      </c>
    </row>
    <row r="45" spans="1:11" ht="12.75">
      <c r="A45" s="31" t="s">
        <v>71</v>
      </c>
      <c r="B45" s="31" t="s">
        <v>51</v>
      </c>
      <c r="C45" s="31" t="s">
        <v>60</v>
      </c>
      <c r="D45" s="22">
        <v>0</v>
      </c>
      <c r="E45" s="22">
        <v>0</v>
      </c>
      <c r="F45" s="22">
        <v>0</v>
      </c>
      <c r="K45" s="21">
        <f t="shared" si="1"/>
        <v>0</v>
      </c>
    </row>
    <row r="46" spans="1:11" ht="12.75">
      <c r="A46" s="31" t="s">
        <v>144</v>
      </c>
      <c r="B46" s="31" t="s">
        <v>24</v>
      </c>
      <c r="C46" s="31" t="s">
        <v>37</v>
      </c>
      <c r="D46" s="22">
        <v>0</v>
      </c>
      <c r="E46" s="22">
        <v>0</v>
      </c>
      <c r="F46" s="22">
        <v>0</v>
      </c>
      <c r="K46" s="21">
        <f t="shared" si="1"/>
        <v>0</v>
      </c>
    </row>
    <row r="47" spans="1:11" ht="12.75">
      <c r="A47" s="31" t="s">
        <v>145</v>
      </c>
      <c r="B47" s="31" t="s">
        <v>146</v>
      </c>
      <c r="C47" s="31" t="s">
        <v>37</v>
      </c>
      <c r="D47" s="22">
        <v>0</v>
      </c>
      <c r="E47" s="22">
        <v>0</v>
      </c>
      <c r="F47" s="22">
        <v>0</v>
      </c>
      <c r="K47" s="21">
        <f t="shared" si="1"/>
        <v>0</v>
      </c>
    </row>
    <row r="48" spans="1:11" ht="12.75">
      <c r="A48" s="31" t="s">
        <v>154</v>
      </c>
      <c r="B48" s="31" t="s">
        <v>155</v>
      </c>
      <c r="C48" s="31" t="s">
        <v>37</v>
      </c>
      <c r="D48" s="22">
        <v>0</v>
      </c>
      <c r="E48" s="22">
        <v>0</v>
      </c>
      <c r="F48" s="22">
        <v>0</v>
      </c>
      <c r="K48" s="21">
        <f t="shared" si="1"/>
        <v>0</v>
      </c>
    </row>
    <row r="49" spans="1:11" ht="12.75">
      <c r="A49" s="31" t="s">
        <v>156</v>
      </c>
      <c r="B49" s="31" t="s">
        <v>157</v>
      </c>
      <c r="C49" s="31" t="s">
        <v>37</v>
      </c>
      <c r="D49" s="22">
        <v>0</v>
      </c>
      <c r="E49" s="22">
        <v>0</v>
      </c>
      <c r="F49" s="22">
        <v>0</v>
      </c>
      <c r="K49" s="21">
        <f t="shared" si="1"/>
        <v>0</v>
      </c>
    </row>
    <row r="50" spans="1:11" ht="12.75">
      <c r="A50" s="31" t="s">
        <v>160</v>
      </c>
      <c r="B50" s="31" t="s">
        <v>161</v>
      </c>
      <c r="C50" s="31" t="s">
        <v>37</v>
      </c>
      <c r="D50" s="31">
        <v>0</v>
      </c>
      <c r="E50" s="31">
        <v>0</v>
      </c>
      <c r="F50" s="31">
        <v>0</v>
      </c>
      <c r="G50" s="31"/>
      <c r="K50" s="21">
        <f t="shared" si="1"/>
        <v>0</v>
      </c>
    </row>
    <row r="51" spans="1:11" ht="12.75">
      <c r="A51" s="31" t="s">
        <v>164</v>
      </c>
      <c r="B51" s="31" t="s">
        <v>165</v>
      </c>
      <c r="C51" s="31" t="s">
        <v>37</v>
      </c>
      <c r="D51" s="31">
        <v>0</v>
      </c>
      <c r="E51" s="31">
        <v>0</v>
      </c>
      <c r="F51" s="31">
        <v>0</v>
      </c>
      <c r="G51" s="31"/>
      <c r="H51" s="51"/>
      <c r="I51" s="51"/>
      <c r="J51" s="51"/>
      <c r="K51" s="21">
        <f t="shared" si="1"/>
        <v>0</v>
      </c>
    </row>
    <row r="52" spans="1:11" ht="12.75">
      <c r="A52" s="31"/>
      <c r="B52" s="31"/>
      <c r="C52" s="31"/>
      <c r="K52" s="21"/>
    </row>
    <row r="53" spans="1:11" ht="12.75">
      <c r="A53" s="31"/>
      <c r="B53" s="31"/>
      <c r="C53" s="31"/>
      <c r="K53" s="21"/>
    </row>
    <row r="54" spans="1:11" ht="12.75">
      <c r="A54" s="31"/>
      <c r="B54" s="31"/>
      <c r="C54" s="31"/>
      <c r="K54" s="21"/>
    </row>
    <row r="55" spans="1:11" ht="12.75">
      <c r="A55" s="31"/>
      <c r="B55" s="31"/>
      <c r="K55" s="21"/>
    </row>
    <row r="56" spans="1:11" ht="12.75">
      <c r="A56" s="31"/>
      <c r="B56" s="31"/>
      <c r="C56" s="31"/>
      <c r="K56" s="21"/>
    </row>
    <row r="57" spans="1:11" ht="12.75">
      <c r="A57" s="31"/>
      <c r="B57" s="31"/>
      <c r="C57" s="31"/>
      <c r="K57" s="21"/>
    </row>
    <row r="58" spans="1:1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21"/>
    </row>
    <row r="59" spans="1:11" ht="12.75">
      <c r="A59" s="31"/>
      <c r="B59" s="31"/>
      <c r="C59" s="31"/>
      <c r="K59" s="21"/>
    </row>
    <row r="60" spans="1:11" ht="12.75">
      <c r="A60" s="31"/>
      <c r="B60" s="31"/>
      <c r="K60" s="21"/>
    </row>
    <row r="61" spans="1:11" ht="12.75">
      <c r="A61" s="31"/>
      <c r="B61" s="31"/>
      <c r="K61" s="21"/>
    </row>
    <row r="62" spans="1:1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21"/>
    </row>
    <row r="63" spans="1:11" ht="12.75">
      <c r="A63" s="31"/>
      <c r="B63" s="31"/>
      <c r="C63" s="31"/>
      <c r="K63" s="21"/>
    </row>
    <row r="64" spans="1:11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2.75">
      <c r="A66" s="31"/>
      <c r="B66" s="31"/>
      <c r="C66" s="31"/>
      <c r="K66" s="21"/>
    </row>
    <row r="67" spans="1:11" ht="12.75">
      <c r="A67" s="31"/>
      <c r="B67" s="31"/>
      <c r="C67" s="31"/>
      <c r="K67" s="21"/>
    </row>
    <row r="68" spans="1:11" ht="12.75">
      <c r="A68" s="31"/>
      <c r="B68" s="31"/>
      <c r="C68" s="31"/>
      <c r="K68" s="21"/>
    </row>
    <row r="69" spans="1:11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21"/>
    </row>
    <row r="70" spans="1:11" ht="12.75">
      <c r="A70" s="31"/>
      <c r="B70" s="31"/>
      <c r="K70" s="21"/>
    </row>
    <row r="71" spans="1:11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2.75">
      <c r="A73" s="31"/>
      <c r="B73" s="31"/>
      <c r="C73" s="31"/>
      <c r="K73" s="21"/>
    </row>
    <row r="74" spans="1:11" ht="12.75">
      <c r="A74" s="31"/>
      <c r="B74" s="31"/>
      <c r="C74" s="31"/>
      <c r="K74" s="21"/>
    </row>
    <row r="75" spans="1:11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21"/>
    </row>
    <row r="76" spans="1:11" ht="12.75">
      <c r="A76" s="31"/>
      <c r="B76" s="31"/>
      <c r="K76" s="21"/>
    </row>
    <row r="77" spans="1:11" ht="12.75">
      <c r="A77" s="31"/>
      <c r="B77" s="31"/>
      <c r="K77" s="21"/>
    </row>
    <row r="78" spans="1:11" ht="12.75">
      <c r="A78" s="31"/>
      <c r="B78" s="31"/>
      <c r="K78" s="21"/>
    </row>
    <row r="79" spans="1:11" ht="12.75">
      <c r="A79" s="31"/>
      <c r="B79" s="31"/>
      <c r="C79" s="31"/>
      <c r="K79" s="21"/>
    </row>
    <row r="80" spans="1:11" ht="12.75">
      <c r="A80" s="31"/>
      <c r="B80" s="31"/>
      <c r="C80" s="31"/>
      <c r="K80" s="21"/>
    </row>
    <row r="81" spans="1:11" ht="12.75">
      <c r="A81" s="31"/>
      <c r="B81" s="31"/>
      <c r="C81" s="31"/>
      <c r="K81" s="21"/>
    </row>
    <row r="82" spans="1:11" ht="12.75">
      <c r="A82" s="31"/>
      <c r="B82" s="31"/>
      <c r="C82" s="31"/>
      <c r="K82" s="21"/>
    </row>
    <row r="83" spans="1:11" ht="12.75">
      <c r="A83" s="31"/>
      <c r="B83" s="31"/>
      <c r="C83" s="31"/>
      <c r="K83" s="21"/>
    </row>
    <row r="84" spans="1:11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21"/>
    </row>
    <row r="85" spans="1:11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1:11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1:11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</row>
    <row r="88" spans="1:11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11" ht="12.75">
      <c r="A92" s="31"/>
      <c r="B92" s="31"/>
      <c r="C92" s="31"/>
      <c r="K92" s="21"/>
    </row>
    <row r="93" spans="1:11" ht="12.75">
      <c r="A93" s="31"/>
      <c r="B93" s="31"/>
      <c r="C93" s="31"/>
      <c r="K93" s="21"/>
    </row>
    <row r="94" spans="1:11" ht="12.75">
      <c r="A94" s="31"/>
      <c r="B94" s="31"/>
      <c r="C94" s="31"/>
      <c r="K94" s="21"/>
    </row>
    <row r="95" spans="1:11" ht="12.75">
      <c r="A95" s="31"/>
      <c r="B95" s="31"/>
      <c r="C95" s="31"/>
      <c r="K95" s="21"/>
    </row>
    <row r="96" spans="1:11" ht="12.75">
      <c r="A96" s="31"/>
      <c r="B96" s="31"/>
      <c r="C96" s="31"/>
      <c r="K96" s="21"/>
    </row>
    <row r="97" spans="1:11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21"/>
    </row>
    <row r="98" spans="1:11" ht="12.75">
      <c r="A98" s="31"/>
      <c r="B98" s="31"/>
      <c r="K98" s="21"/>
    </row>
    <row r="99" spans="1:11" ht="12.75">
      <c r="A99" s="31"/>
      <c r="B99" s="31"/>
      <c r="K99" s="21"/>
    </row>
    <row r="100" spans="1:11" ht="12.75">
      <c r="A100" s="31"/>
      <c r="B100" s="31"/>
      <c r="K100" s="21"/>
    </row>
    <row r="101" spans="1:11" ht="12.75">
      <c r="A101" s="31"/>
      <c r="B101" s="31"/>
      <c r="K101" s="21"/>
    </row>
    <row r="102" spans="1:11" ht="12.75">
      <c r="A102" s="31"/>
      <c r="B102" s="31"/>
      <c r="K102" s="21"/>
    </row>
    <row r="103" spans="1:11" ht="12.75">
      <c r="A103" s="31"/>
      <c r="B103" s="31"/>
      <c r="K103" s="21"/>
    </row>
    <row r="104" spans="1:11" ht="12.75">
      <c r="A104" s="31"/>
      <c r="B104" s="31"/>
      <c r="K104" s="21"/>
    </row>
    <row r="105" spans="1:11" ht="12.75">
      <c r="A105" s="31"/>
      <c r="B105" s="31"/>
      <c r="K105" s="21"/>
    </row>
    <row r="106" spans="1:11" ht="12.75">
      <c r="A106" s="31"/>
      <c r="B106" s="31"/>
      <c r="C106" s="31"/>
      <c r="K106" s="21"/>
    </row>
    <row r="107" spans="1:11" ht="12.75">
      <c r="A107" s="31"/>
      <c r="B107" s="31"/>
      <c r="C107" s="31"/>
      <c r="K107" s="21"/>
    </row>
    <row r="108" spans="1:11" ht="12.75">
      <c r="A108" s="31"/>
      <c r="B108" s="31"/>
      <c r="C108" s="31"/>
      <c r="K108" s="21"/>
    </row>
    <row r="109" spans="1:1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2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41"/>
  <sheetViews>
    <sheetView zoomScalePageLayoutView="0" workbookViewId="0" topLeftCell="A6">
      <selection activeCell="A50" sqref="A50:K64"/>
    </sheetView>
  </sheetViews>
  <sheetFormatPr defaultColWidth="9.00390625" defaultRowHeight="12.75"/>
  <cols>
    <col min="1" max="1" width="11.00390625" style="22" bestFit="1" customWidth="1"/>
    <col min="2" max="2" width="9.25390625" style="22" bestFit="1" customWidth="1"/>
    <col min="3" max="3" width="10.75390625" style="22" customWidth="1"/>
    <col min="4" max="4" width="9.00390625" style="22" customWidth="1"/>
    <col min="5" max="16384" width="9.125" style="22" customWidth="1"/>
  </cols>
  <sheetData>
    <row r="2" spans="1:19" ht="12.75">
      <c r="A2" s="140" t="s">
        <v>115</v>
      </c>
      <c r="B2" s="140"/>
      <c r="C2" s="20"/>
      <c r="D2" s="33" t="s">
        <v>223</v>
      </c>
      <c r="E2" s="33" t="s">
        <v>224</v>
      </c>
      <c r="F2" s="33" t="s">
        <v>225</v>
      </c>
      <c r="G2" s="33"/>
      <c r="H2" s="33"/>
      <c r="I2" s="33"/>
      <c r="J2" s="33"/>
      <c r="K2" s="21" t="s">
        <v>33</v>
      </c>
      <c r="L2" s="22">
        <v>3</v>
      </c>
      <c r="M2" s="22">
        <v>0</v>
      </c>
      <c r="N2" s="22">
        <v>0</v>
      </c>
      <c r="O2" s="22">
        <v>3</v>
      </c>
      <c r="P2" s="31">
        <f>6+6+12</f>
        <v>24</v>
      </c>
      <c r="Q2" s="22">
        <f>13+22+14</f>
        <v>49</v>
      </c>
      <c r="R2" s="31">
        <f>P2-Q2</f>
        <v>-25</v>
      </c>
      <c r="S2" s="31" t="s">
        <v>48</v>
      </c>
    </row>
    <row r="3" spans="1:11" ht="12.75">
      <c r="A3" s="31" t="s">
        <v>209</v>
      </c>
      <c r="B3" s="31" t="s">
        <v>210</v>
      </c>
      <c r="C3" s="31" t="s">
        <v>44</v>
      </c>
      <c r="D3" s="22">
        <v>0</v>
      </c>
      <c r="E3" s="22">
        <v>0</v>
      </c>
      <c r="F3" s="22">
        <v>1</v>
      </c>
      <c r="K3" s="21">
        <f aca="true" t="shared" si="0" ref="K3:K14">SUM(D3:J3)</f>
        <v>1</v>
      </c>
    </row>
    <row r="4" spans="1:11" ht="12.75">
      <c r="A4" s="31" t="s">
        <v>211</v>
      </c>
      <c r="B4" s="31" t="s">
        <v>78</v>
      </c>
      <c r="C4" s="31" t="s">
        <v>44</v>
      </c>
      <c r="D4" s="22">
        <v>0</v>
      </c>
      <c r="E4" s="22">
        <v>0</v>
      </c>
      <c r="F4" s="22">
        <v>0</v>
      </c>
      <c r="K4" s="21">
        <f t="shared" si="0"/>
        <v>0</v>
      </c>
    </row>
    <row r="5" spans="1:11" ht="12.75">
      <c r="A5" s="31" t="s">
        <v>79</v>
      </c>
      <c r="B5" s="31" t="s">
        <v>80</v>
      </c>
      <c r="C5" s="31" t="s">
        <v>44</v>
      </c>
      <c r="D5" s="22">
        <v>0</v>
      </c>
      <c r="E5" s="22">
        <v>0</v>
      </c>
      <c r="F5" s="22">
        <v>0</v>
      </c>
      <c r="K5" s="21">
        <f t="shared" si="0"/>
        <v>0</v>
      </c>
    </row>
    <row r="6" spans="1:11" ht="12.75">
      <c r="A6" s="31" t="s">
        <v>212</v>
      </c>
      <c r="B6" s="31" t="s">
        <v>22</v>
      </c>
      <c r="C6" s="31" t="s">
        <v>44</v>
      </c>
      <c r="D6" s="22">
        <v>0</v>
      </c>
      <c r="E6" s="22">
        <v>0</v>
      </c>
      <c r="F6" s="22">
        <v>0</v>
      </c>
      <c r="K6" s="21">
        <f t="shared" si="0"/>
        <v>0</v>
      </c>
    </row>
    <row r="7" spans="1:11" ht="12.75">
      <c r="A7" s="31" t="s">
        <v>213</v>
      </c>
      <c r="B7" s="31" t="s">
        <v>214</v>
      </c>
      <c r="C7" s="31" t="s">
        <v>44</v>
      </c>
      <c r="D7" s="22">
        <v>0</v>
      </c>
      <c r="E7" s="22">
        <v>0</v>
      </c>
      <c r="F7" s="22">
        <v>1</v>
      </c>
      <c r="K7" s="21">
        <f t="shared" si="0"/>
        <v>1</v>
      </c>
    </row>
    <row r="8" spans="1:11" ht="12.75">
      <c r="A8" s="31" t="s">
        <v>77</v>
      </c>
      <c r="B8" s="31" t="s">
        <v>215</v>
      </c>
      <c r="C8" s="31" t="s">
        <v>44</v>
      </c>
      <c r="D8" s="22">
        <v>0</v>
      </c>
      <c r="E8" s="22">
        <v>0</v>
      </c>
      <c r="F8" s="22">
        <v>0</v>
      </c>
      <c r="K8" s="21">
        <f t="shared" si="0"/>
        <v>0</v>
      </c>
    </row>
    <row r="9" spans="1:11" ht="12.75">
      <c r="A9" s="31" t="s">
        <v>216</v>
      </c>
      <c r="B9" s="31" t="s">
        <v>217</v>
      </c>
      <c r="C9" s="31" t="s">
        <v>44</v>
      </c>
      <c r="D9" s="22">
        <v>0</v>
      </c>
      <c r="E9" s="22">
        <v>1</v>
      </c>
      <c r="F9" s="22">
        <v>3</v>
      </c>
      <c r="K9" s="21">
        <f t="shared" si="0"/>
        <v>4</v>
      </c>
    </row>
    <row r="10" spans="1:11" ht="12.75">
      <c r="A10" s="31" t="s">
        <v>218</v>
      </c>
      <c r="B10" s="31" t="s">
        <v>38</v>
      </c>
      <c r="C10" s="31" t="s">
        <v>44</v>
      </c>
      <c r="D10" s="22">
        <v>3</v>
      </c>
      <c r="E10" s="22">
        <v>1</v>
      </c>
      <c r="F10" s="22">
        <v>1</v>
      </c>
      <c r="K10" s="21">
        <f t="shared" si="0"/>
        <v>5</v>
      </c>
    </row>
    <row r="11" spans="1:11" ht="12.75">
      <c r="A11" s="31" t="s">
        <v>219</v>
      </c>
      <c r="B11" s="31" t="s">
        <v>54</v>
      </c>
      <c r="C11" s="31" t="s">
        <v>44</v>
      </c>
      <c r="D11" s="22">
        <v>1</v>
      </c>
      <c r="E11" s="22">
        <v>0</v>
      </c>
      <c r="F11" s="22">
        <v>0</v>
      </c>
      <c r="K11" s="21">
        <f t="shared" si="0"/>
        <v>1</v>
      </c>
    </row>
    <row r="12" spans="1:11" ht="12.75">
      <c r="A12" s="31" t="s">
        <v>220</v>
      </c>
      <c r="B12" s="31" t="s">
        <v>107</v>
      </c>
      <c r="C12" s="31" t="s">
        <v>44</v>
      </c>
      <c r="D12" s="22">
        <v>1</v>
      </c>
      <c r="E12" s="22">
        <v>0</v>
      </c>
      <c r="F12" s="22">
        <v>2</v>
      </c>
      <c r="K12" s="21">
        <f t="shared" si="0"/>
        <v>3</v>
      </c>
    </row>
    <row r="13" spans="1:11" ht="12.75">
      <c r="A13" s="31" t="s">
        <v>221</v>
      </c>
      <c r="B13" s="31" t="s">
        <v>137</v>
      </c>
      <c r="C13" s="31" t="s">
        <v>44</v>
      </c>
      <c r="D13" s="22">
        <v>1</v>
      </c>
      <c r="E13" s="22">
        <v>4</v>
      </c>
      <c r="F13" s="22">
        <v>4</v>
      </c>
      <c r="K13" s="21">
        <f t="shared" si="0"/>
        <v>9</v>
      </c>
    </row>
    <row r="14" spans="1:11" ht="12.75">
      <c r="A14" s="31" t="s">
        <v>222</v>
      </c>
      <c r="B14" s="31" t="s">
        <v>81</v>
      </c>
      <c r="C14" s="31" t="s">
        <v>44</v>
      </c>
      <c r="D14" s="22">
        <v>0</v>
      </c>
      <c r="E14" s="22">
        <v>0</v>
      </c>
      <c r="F14" s="22">
        <v>0</v>
      </c>
      <c r="K14" s="21">
        <f t="shared" si="0"/>
        <v>0</v>
      </c>
    </row>
    <row r="15" spans="4:11" ht="12.75">
      <c r="D15" s="51">
        <f>SUM(D3:D14)</f>
        <v>6</v>
      </c>
      <c r="E15" s="51">
        <f>SUM(E3:E14)</f>
        <v>6</v>
      </c>
      <c r="F15" s="51">
        <f>SUM(F3:F14)</f>
        <v>12</v>
      </c>
      <c r="G15" s="51"/>
      <c r="H15" s="51"/>
      <c r="I15" s="51"/>
      <c r="J15" s="51"/>
      <c r="K15" s="51">
        <f>SUM(K3:K14)</f>
        <v>24</v>
      </c>
    </row>
    <row r="17" spans="1:11" ht="12.75">
      <c r="A17" s="57" t="s">
        <v>226</v>
      </c>
      <c r="B17" s="40"/>
      <c r="C17" s="20"/>
      <c r="D17" s="33" t="s">
        <v>239</v>
      </c>
      <c r="E17" s="33" t="s">
        <v>240</v>
      </c>
      <c r="F17" s="33" t="s">
        <v>241</v>
      </c>
      <c r="G17" s="33"/>
      <c r="H17" s="33"/>
      <c r="I17" s="33"/>
      <c r="J17" s="32"/>
      <c r="K17" s="21" t="s">
        <v>33</v>
      </c>
    </row>
    <row r="18" spans="1:18" ht="12.75">
      <c r="A18" s="31" t="s">
        <v>227</v>
      </c>
      <c r="B18" s="31" t="s">
        <v>215</v>
      </c>
      <c r="C18" s="31" t="s">
        <v>46</v>
      </c>
      <c r="D18" s="22">
        <v>0</v>
      </c>
      <c r="E18" s="22">
        <v>0</v>
      </c>
      <c r="F18" s="22">
        <v>0</v>
      </c>
      <c r="K18" s="21">
        <f aca="true" t="shared" si="1" ref="K18:K33">SUM(D18:J18)</f>
        <v>0</v>
      </c>
      <c r="L18" s="22">
        <v>3</v>
      </c>
      <c r="M18" s="22">
        <v>2</v>
      </c>
      <c r="N18" s="22">
        <v>0</v>
      </c>
      <c r="O18" s="22">
        <v>1</v>
      </c>
      <c r="P18" s="31">
        <f>10+13+5</f>
        <v>28</v>
      </c>
      <c r="Q18" s="22">
        <f>5+6+18</f>
        <v>29</v>
      </c>
      <c r="R18" s="31">
        <f>P18-Q18</f>
        <v>-1</v>
      </c>
    </row>
    <row r="19" spans="1:11" ht="12.75">
      <c r="A19" s="31" t="s">
        <v>82</v>
      </c>
      <c r="B19" s="31"/>
      <c r="C19" s="31" t="s">
        <v>46</v>
      </c>
      <c r="D19" s="22">
        <v>0</v>
      </c>
      <c r="E19" s="22">
        <v>1</v>
      </c>
      <c r="F19" s="22">
        <v>0</v>
      </c>
      <c r="K19" s="21">
        <f t="shared" si="1"/>
        <v>1</v>
      </c>
    </row>
    <row r="20" spans="1:11" ht="12.75">
      <c r="A20" s="31" t="s">
        <v>228</v>
      </c>
      <c r="B20" s="31"/>
      <c r="C20" s="31" t="s">
        <v>46</v>
      </c>
      <c r="D20" s="22">
        <v>0</v>
      </c>
      <c r="E20" s="22">
        <v>0</v>
      </c>
      <c r="F20" s="22">
        <v>0</v>
      </c>
      <c r="K20" s="21">
        <f t="shared" si="1"/>
        <v>0</v>
      </c>
    </row>
    <row r="21" spans="1:11" ht="12.75">
      <c r="A21" s="31" t="s">
        <v>229</v>
      </c>
      <c r="B21" s="31"/>
      <c r="C21" s="31" t="s">
        <v>46</v>
      </c>
      <c r="D21" s="22">
        <v>0</v>
      </c>
      <c r="E21" s="22">
        <v>0</v>
      </c>
      <c r="F21" s="22">
        <v>0</v>
      </c>
      <c r="K21" s="21">
        <f t="shared" si="1"/>
        <v>0</v>
      </c>
    </row>
    <row r="22" spans="1:11" ht="12.75">
      <c r="A22" s="31" t="s">
        <v>84</v>
      </c>
      <c r="B22" s="31"/>
      <c r="C22" s="31" t="s">
        <v>46</v>
      </c>
      <c r="D22" s="22">
        <v>0</v>
      </c>
      <c r="E22" s="22">
        <v>3</v>
      </c>
      <c r="F22" s="22">
        <v>0</v>
      </c>
      <c r="K22" s="21">
        <f t="shared" si="1"/>
        <v>3</v>
      </c>
    </row>
    <row r="23" spans="1:11" ht="12.75">
      <c r="A23" s="31" t="s">
        <v>230</v>
      </c>
      <c r="B23" s="31"/>
      <c r="C23" s="31" t="s">
        <v>46</v>
      </c>
      <c r="D23" s="22">
        <v>0</v>
      </c>
      <c r="E23" s="22">
        <v>0</v>
      </c>
      <c r="F23" s="22">
        <v>0</v>
      </c>
      <c r="K23" s="21">
        <f t="shared" si="1"/>
        <v>0</v>
      </c>
    </row>
    <row r="24" spans="1:11" ht="12.75">
      <c r="A24" s="31" t="s">
        <v>231</v>
      </c>
      <c r="B24" s="31"/>
      <c r="C24" s="31" t="s">
        <v>46</v>
      </c>
      <c r="D24" s="22">
        <v>0</v>
      </c>
      <c r="E24" s="22">
        <v>0</v>
      </c>
      <c r="F24" s="22">
        <v>0</v>
      </c>
      <c r="K24" s="21">
        <f t="shared" si="1"/>
        <v>0</v>
      </c>
    </row>
    <row r="25" spans="1:11" ht="12.75">
      <c r="A25" s="31" t="s">
        <v>85</v>
      </c>
      <c r="B25" s="31"/>
      <c r="C25" s="31" t="s">
        <v>46</v>
      </c>
      <c r="D25" s="22">
        <v>1</v>
      </c>
      <c r="E25" s="22">
        <v>0</v>
      </c>
      <c r="F25" s="22">
        <v>0</v>
      </c>
      <c r="K25" s="21">
        <f t="shared" si="1"/>
        <v>1</v>
      </c>
    </row>
    <row r="26" spans="1:11" ht="12.75">
      <c r="A26" s="31" t="s">
        <v>86</v>
      </c>
      <c r="B26" s="31"/>
      <c r="C26" s="31" t="s">
        <v>46</v>
      </c>
      <c r="D26" s="22">
        <v>0</v>
      </c>
      <c r="E26" s="22">
        <v>2</v>
      </c>
      <c r="F26" s="22">
        <v>2</v>
      </c>
      <c r="K26" s="21">
        <f t="shared" si="1"/>
        <v>4</v>
      </c>
    </row>
    <row r="27" spans="1:11" ht="12.75">
      <c r="A27" s="31" t="s">
        <v>232</v>
      </c>
      <c r="B27" s="31" t="s">
        <v>238</v>
      </c>
      <c r="C27" s="31" t="s">
        <v>46</v>
      </c>
      <c r="D27" s="22">
        <v>3</v>
      </c>
      <c r="E27" s="22">
        <v>0</v>
      </c>
      <c r="F27" s="22">
        <v>0</v>
      </c>
      <c r="K27" s="21">
        <f t="shared" si="1"/>
        <v>3</v>
      </c>
    </row>
    <row r="28" spans="1:12" ht="12.75">
      <c r="A28" s="31" t="s">
        <v>87</v>
      </c>
      <c r="B28" s="31"/>
      <c r="C28" s="31" t="s">
        <v>46</v>
      </c>
      <c r="D28" s="31">
        <v>0</v>
      </c>
      <c r="E28" s="31">
        <v>0</v>
      </c>
      <c r="F28" s="31">
        <v>0</v>
      </c>
      <c r="G28" s="31"/>
      <c r="H28" s="31"/>
      <c r="I28" s="31"/>
      <c r="K28" s="21">
        <f t="shared" si="1"/>
        <v>0</v>
      </c>
      <c r="L28" s="52"/>
    </row>
    <row r="29" spans="1:12" ht="12.75">
      <c r="A29" s="31" t="s">
        <v>233</v>
      </c>
      <c r="B29" s="31" t="s">
        <v>237</v>
      </c>
      <c r="C29" s="31" t="s">
        <v>46</v>
      </c>
      <c r="D29" s="31">
        <v>0</v>
      </c>
      <c r="E29" s="31">
        <v>0</v>
      </c>
      <c r="F29" s="31">
        <v>1</v>
      </c>
      <c r="G29" s="31"/>
      <c r="H29" s="31"/>
      <c r="I29" s="31"/>
      <c r="K29" s="21">
        <f t="shared" si="1"/>
        <v>1</v>
      </c>
      <c r="L29" s="52"/>
    </row>
    <row r="30" spans="1:12" ht="12.75">
      <c r="A30" s="31" t="s">
        <v>88</v>
      </c>
      <c r="B30" s="31" t="s">
        <v>24</v>
      </c>
      <c r="C30" s="31" t="s">
        <v>46</v>
      </c>
      <c r="D30" s="31">
        <v>4</v>
      </c>
      <c r="E30" s="31">
        <v>7</v>
      </c>
      <c r="F30" s="31">
        <v>2</v>
      </c>
      <c r="G30" s="31"/>
      <c r="H30" s="31"/>
      <c r="I30" s="51"/>
      <c r="J30" s="51"/>
      <c r="K30" s="21">
        <f t="shared" si="1"/>
        <v>13</v>
      </c>
      <c r="L30" s="52"/>
    </row>
    <row r="31" spans="1:11" ht="12.75">
      <c r="A31" s="31" t="s">
        <v>234</v>
      </c>
      <c r="B31" s="31" t="s">
        <v>235</v>
      </c>
      <c r="C31" s="31" t="s">
        <v>46</v>
      </c>
      <c r="D31" s="22">
        <v>0</v>
      </c>
      <c r="E31" s="22">
        <v>0</v>
      </c>
      <c r="F31" s="22">
        <v>0</v>
      </c>
      <c r="K31" s="21">
        <f t="shared" si="1"/>
        <v>0</v>
      </c>
    </row>
    <row r="32" spans="1:11" ht="12.75">
      <c r="A32" s="31" t="s">
        <v>236</v>
      </c>
      <c r="B32" s="31" t="s">
        <v>38</v>
      </c>
      <c r="C32" s="31" t="s">
        <v>46</v>
      </c>
      <c r="D32" s="22">
        <v>0</v>
      </c>
      <c r="E32" s="22">
        <v>0</v>
      </c>
      <c r="F32" s="22">
        <v>0</v>
      </c>
      <c r="K32" s="21">
        <f t="shared" si="1"/>
        <v>0</v>
      </c>
    </row>
    <row r="33" spans="1:11" ht="12.75">
      <c r="A33" s="31" t="s">
        <v>170</v>
      </c>
      <c r="B33" s="31"/>
      <c r="C33" s="31" t="s">
        <v>46</v>
      </c>
      <c r="D33" s="22">
        <v>2</v>
      </c>
      <c r="E33" s="22">
        <v>0</v>
      </c>
      <c r="F33" s="22">
        <v>0</v>
      </c>
      <c r="K33" s="21">
        <f t="shared" si="1"/>
        <v>2</v>
      </c>
    </row>
    <row r="34" spans="1:11" ht="12.75">
      <c r="A34" s="31"/>
      <c r="B34" s="31"/>
      <c r="D34" s="51">
        <f>SUM(D18:D33)</f>
        <v>10</v>
      </c>
      <c r="E34" s="51">
        <f>SUM(E18:E33)</f>
        <v>13</v>
      </c>
      <c r="F34" s="51">
        <f>SUM(F18:F33)</f>
        <v>5</v>
      </c>
      <c r="K34" s="51">
        <f>SUM(K18:K33)</f>
        <v>28</v>
      </c>
    </row>
    <row r="35" spans="1:11" ht="12.75">
      <c r="A35" s="31"/>
      <c r="B35" s="31"/>
      <c r="K35" s="21"/>
    </row>
    <row r="36" spans="4:11" ht="12.75">
      <c r="D36" s="21"/>
      <c r="E36" s="21"/>
      <c r="F36" s="21"/>
      <c r="G36" s="21"/>
      <c r="H36" s="21"/>
      <c r="I36" s="21"/>
      <c r="J36" s="21"/>
      <c r="K36" s="21"/>
    </row>
    <row r="38" spans="1:11" ht="12.75">
      <c r="A38" s="86" t="s">
        <v>112</v>
      </c>
      <c r="B38" s="86"/>
      <c r="C38" s="20"/>
      <c r="D38" s="33" t="s">
        <v>206</v>
      </c>
      <c r="E38" s="32" t="s">
        <v>207</v>
      </c>
      <c r="F38" s="32" t="s">
        <v>208</v>
      </c>
      <c r="G38" s="32"/>
      <c r="H38" s="32"/>
      <c r="I38" s="32"/>
      <c r="J38" s="32"/>
      <c r="K38" s="21" t="s">
        <v>33</v>
      </c>
    </row>
    <row r="39" spans="1:19" ht="12.75">
      <c r="A39" s="31" t="s">
        <v>95</v>
      </c>
      <c r="B39" s="31" t="s">
        <v>97</v>
      </c>
      <c r="C39" s="31" t="s">
        <v>60</v>
      </c>
      <c r="D39" s="22">
        <v>3</v>
      </c>
      <c r="E39" s="22">
        <v>3</v>
      </c>
      <c r="F39" s="22">
        <v>6</v>
      </c>
      <c r="K39" s="21">
        <f aca="true" t="shared" si="2" ref="K39:K47">SUM(D39:J39)</f>
        <v>12</v>
      </c>
      <c r="L39" s="22">
        <v>3</v>
      </c>
      <c r="M39" s="22">
        <v>1</v>
      </c>
      <c r="N39" s="22">
        <v>0</v>
      </c>
      <c r="O39" s="22">
        <v>2</v>
      </c>
      <c r="P39" s="31">
        <f>5+6+14</f>
        <v>25</v>
      </c>
      <c r="Q39" s="22">
        <f>10+13+12</f>
        <v>35</v>
      </c>
      <c r="R39" s="31">
        <f>P39-Q39</f>
        <v>-10</v>
      </c>
      <c r="S39" s="31"/>
    </row>
    <row r="40" spans="1:11" ht="12.75">
      <c r="A40" s="31" t="s">
        <v>95</v>
      </c>
      <c r="B40" s="31" t="s">
        <v>98</v>
      </c>
      <c r="C40" s="31" t="s">
        <v>60</v>
      </c>
      <c r="D40" s="22">
        <v>1</v>
      </c>
      <c r="E40" s="22">
        <v>1</v>
      </c>
      <c r="F40" s="22">
        <v>6</v>
      </c>
      <c r="K40" s="21">
        <f t="shared" si="2"/>
        <v>8</v>
      </c>
    </row>
    <row r="41" spans="1:11" ht="12.75">
      <c r="A41" s="31" t="s">
        <v>204</v>
      </c>
      <c r="B41" s="31" t="s">
        <v>21</v>
      </c>
      <c r="C41" s="31" t="s">
        <v>60</v>
      </c>
      <c r="D41" s="22">
        <v>0</v>
      </c>
      <c r="E41" s="22">
        <v>0</v>
      </c>
      <c r="F41" s="22">
        <v>0</v>
      </c>
      <c r="K41" s="21">
        <f t="shared" si="2"/>
        <v>0</v>
      </c>
    </row>
    <row r="42" spans="1:11" ht="12.75">
      <c r="A42" s="31" t="s">
        <v>93</v>
      </c>
      <c r="B42" s="31" t="s">
        <v>55</v>
      </c>
      <c r="C42" s="31" t="s">
        <v>60</v>
      </c>
      <c r="D42" s="22">
        <v>0</v>
      </c>
      <c r="E42" s="22">
        <v>0</v>
      </c>
      <c r="F42" s="22">
        <v>2</v>
      </c>
      <c r="K42" s="21">
        <f t="shared" si="2"/>
        <v>2</v>
      </c>
    </row>
    <row r="43" spans="1:11" ht="12.75">
      <c r="A43" s="31" t="s">
        <v>99</v>
      </c>
      <c r="B43" s="31" t="s">
        <v>100</v>
      </c>
      <c r="C43" s="31" t="s">
        <v>60</v>
      </c>
      <c r="D43" s="22">
        <v>1</v>
      </c>
      <c r="E43" s="22">
        <v>1</v>
      </c>
      <c r="F43" s="22">
        <v>0</v>
      </c>
      <c r="K43" s="21">
        <f t="shared" si="2"/>
        <v>2</v>
      </c>
    </row>
    <row r="44" spans="1:11" ht="12.75">
      <c r="A44" s="31" t="s">
        <v>205</v>
      </c>
      <c r="B44" s="31" t="s">
        <v>21</v>
      </c>
      <c r="C44" s="31" t="s">
        <v>60</v>
      </c>
      <c r="D44" s="22">
        <v>0</v>
      </c>
      <c r="E44" s="22">
        <v>0</v>
      </c>
      <c r="F44" s="22">
        <v>0</v>
      </c>
      <c r="K44" s="21">
        <f t="shared" si="2"/>
        <v>0</v>
      </c>
    </row>
    <row r="45" spans="1:11" ht="12.75">
      <c r="A45" s="31" t="s">
        <v>72</v>
      </c>
      <c r="B45" s="31" t="s">
        <v>39</v>
      </c>
      <c r="C45" s="31" t="s">
        <v>60</v>
      </c>
      <c r="D45" s="22">
        <v>0</v>
      </c>
      <c r="E45" s="22">
        <v>0</v>
      </c>
      <c r="F45" s="22">
        <v>0</v>
      </c>
      <c r="K45" s="21">
        <f t="shared" si="2"/>
        <v>0</v>
      </c>
    </row>
    <row r="46" spans="1:11" ht="12.75">
      <c r="A46" s="31" t="s">
        <v>94</v>
      </c>
      <c r="B46" s="31" t="s">
        <v>23</v>
      </c>
      <c r="C46" s="31" t="s">
        <v>60</v>
      </c>
      <c r="D46" s="22">
        <v>0</v>
      </c>
      <c r="E46" s="22">
        <v>1</v>
      </c>
      <c r="F46" s="22">
        <v>0</v>
      </c>
      <c r="K46" s="21">
        <f t="shared" si="2"/>
        <v>1</v>
      </c>
    </row>
    <row r="47" spans="4:11" ht="12.75">
      <c r="D47" s="51">
        <f>SUM(D39:D46)</f>
        <v>5</v>
      </c>
      <c r="E47" s="51">
        <f>SUM(E39:E46)</f>
        <v>6</v>
      </c>
      <c r="F47" s="51">
        <f>SUM(F39:F46)</f>
        <v>14</v>
      </c>
      <c r="G47" s="21"/>
      <c r="H47" s="21"/>
      <c r="I47" s="21"/>
      <c r="J47" s="21"/>
      <c r="K47" s="21">
        <f t="shared" si="2"/>
        <v>25</v>
      </c>
    </row>
    <row r="48" spans="1:3" ht="12.75">
      <c r="A48" s="87"/>
      <c r="B48" s="87"/>
      <c r="C48" s="87"/>
    </row>
    <row r="49" spans="1:18" ht="12.75">
      <c r="A49" s="57" t="s">
        <v>117</v>
      </c>
      <c r="B49" s="57"/>
      <c r="C49" s="89"/>
      <c r="D49" s="33" t="s">
        <v>201</v>
      </c>
      <c r="E49" s="33" t="s">
        <v>202</v>
      </c>
      <c r="F49" s="33" t="s">
        <v>203</v>
      </c>
      <c r="G49" s="33"/>
      <c r="H49" s="33"/>
      <c r="I49" s="33"/>
      <c r="J49" s="33"/>
      <c r="K49" s="21" t="s">
        <v>33</v>
      </c>
      <c r="L49" s="22">
        <v>3</v>
      </c>
      <c r="M49" s="22">
        <v>3</v>
      </c>
      <c r="N49" s="22">
        <v>0</v>
      </c>
      <c r="O49" s="22">
        <v>0</v>
      </c>
      <c r="P49" s="31">
        <f>13+22+18</f>
        <v>53</v>
      </c>
      <c r="Q49" s="22">
        <f>6+6+5</f>
        <v>17</v>
      </c>
      <c r="R49" s="31">
        <f>P49-Q49</f>
        <v>36</v>
      </c>
    </row>
    <row r="50" spans="1:11" ht="12.75">
      <c r="A50" s="31" t="s">
        <v>109</v>
      </c>
      <c r="B50" s="31" t="s">
        <v>179</v>
      </c>
      <c r="C50" s="31" t="s">
        <v>37</v>
      </c>
      <c r="D50" s="22">
        <v>0</v>
      </c>
      <c r="E50" s="22">
        <v>0</v>
      </c>
      <c r="F50" s="22">
        <v>0</v>
      </c>
      <c r="K50" s="21">
        <f aca="true" t="shared" si="3" ref="K50:K64">SUM(D50:J50)</f>
        <v>0</v>
      </c>
    </row>
    <row r="51" spans="1:11" ht="12.75">
      <c r="A51" s="31" t="s">
        <v>180</v>
      </c>
      <c r="B51" s="31" t="s">
        <v>181</v>
      </c>
      <c r="C51" s="31" t="s">
        <v>37</v>
      </c>
      <c r="D51" s="22">
        <v>0</v>
      </c>
      <c r="E51" s="22">
        <v>0</v>
      </c>
      <c r="F51" s="22">
        <v>0</v>
      </c>
      <c r="K51" s="21">
        <f t="shared" si="3"/>
        <v>0</v>
      </c>
    </row>
    <row r="52" spans="1:11" ht="12.75">
      <c r="A52" s="31" t="s">
        <v>182</v>
      </c>
      <c r="B52" s="31" t="s">
        <v>183</v>
      </c>
      <c r="C52" s="31" t="s">
        <v>37</v>
      </c>
      <c r="D52" s="22">
        <v>5</v>
      </c>
      <c r="E52" s="22">
        <v>2</v>
      </c>
      <c r="F52" s="22">
        <v>12</v>
      </c>
      <c r="K52" s="21">
        <f t="shared" si="3"/>
        <v>19</v>
      </c>
    </row>
    <row r="53" spans="1:11" ht="12.75">
      <c r="A53" s="31" t="s">
        <v>182</v>
      </c>
      <c r="B53" s="31" t="s">
        <v>184</v>
      </c>
      <c r="C53" s="31" t="s">
        <v>37</v>
      </c>
      <c r="D53" s="22">
        <v>1</v>
      </c>
      <c r="E53" s="22">
        <v>0</v>
      </c>
      <c r="F53" s="22">
        <v>0</v>
      </c>
      <c r="K53" s="21">
        <f t="shared" si="3"/>
        <v>1</v>
      </c>
    </row>
    <row r="54" spans="1:11" ht="12.75">
      <c r="A54" s="31" t="s">
        <v>185</v>
      </c>
      <c r="B54" s="31" t="s">
        <v>186</v>
      </c>
      <c r="C54" s="31" t="s">
        <v>37</v>
      </c>
      <c r="D54" s="22">
        <v>0</v>
      </c>
      <c r="E54" s="22">
        <v>5</v>
      </c>
      <c r="F54" s="22">
        <v>1</v>
      </c>
      <c r="K54" s="21">
        <f t="shared" si="3"/>
        <v>6</v>
      </c>
    </row>
    <row r="55" spans="1:11" ht="12.75">
      <c r="A55" s="31" t="s">
        <v>75</v>
      </c>
      <c r="B55" s="31" t="s">
        <v>187</v>
      </c>
      <c r="C55" s="31" t="s">
        <v>37</v>
      </c>
      <c r="D55" s="22">
        <v>3</v>
      </c>
      <c r="E55" s="22">
        <v>5</v>
      </c>
      <c r="F55" s="22">
        <v>0</v>
      </c>
      <c r="K55" s="21">
        <f t="shared" si="3"/>
        <v>8</v>
      </c>
    </row>
    <row r="56" spans="1:11" ht="12.75">
      <c r="A56" s="31" t="s">
        <v>74</v>
      </c>
      <c r="B56" s="31" t="s">
        <v>188</v>
      </c>
      <c r="C56" s="31" t="s">
        <v>37</v>
      </c>
      <c r="D56" s="22">
        <v>0</v>
      </c>
      <c r="E56" s="22">
        <v>6</v>
      </c>
      <c r="F56" s="22">
        <v>0</v>
      </c>
      <c r="K56" s="21">
        <f t="shared" si="3"/>
        <v>6</v>
      </c>
    </row>
    <row r="57" spans="1:11" ht="12.75">
      <c r="A57" s="31" t="s">
        <v>76</v>
      </c>
      <c r="B57" s="31" t="s">
        <v>189</v>
      </c>
      <c r="C57" s="31" t="s">
        <v>37</v>
      </c>
      <c r="D57" s="22">
        <v>1</v>
      </c>
      <c r="E57" s="22">
        <v>1</v>
      </c>
      <c r="F57" s="22">
        <v>0</v>
      </c>
      <c r="K57" s="21">
        <f t="shared" si="3"/>
        <v>2</v>
      </c>
    </row>
    <row r="58" spans="1:11" ht="12.75">
      <c r="A58" s="31" t="s">
        <v>190</v>
      </c>
      <c r="B58" s="31" t="s">
        <v>157</v>
      </c>
      <c r="C58" s="31" t="s">
        <v>37</v>
      </c>
      <c r="D58" s="22">
        <v>0</v>
      </c>
      <c r="E58" s="22">
        <v>0</v>
      </c>
      <c r="F58" s="22">
        <v>0</v>
      </c>
      <c r="K58" s="21">
        <f t="shared" si="3"/>
        <v>0</v>
      </c>
    </row>
    <row r="59" spans="1:11" ht="12.75">
      <c r="A59" s="31" t="s">
        <v>191</v>
      </c>
      <c r="B59" s="31" t="s">
        <v>32</v>
      </c>
      <c r="C59" s="31" t="s">
        <v>37</v>
      </c>
      <c r="D59" s="22">
        <v>0</v>
      </c>
      <c r="E59" s="22">
        <v>0</v>
      </c>
      <c r="F59" s="22">
        <v>0</v>
      </c>
      <c r="K59" s="21">
        <f t="shared" si="3"/>
        <v>0</v>
      </c>
    </row>
    <row r="60" spans="1:11" ht="12.75">
      <c r="A60" s="31" t="s">
        <v>192</v>
      </c>
      <c r="B60" s="31" t="s">
        <v>193</v>
      </c>
      <c r="C60" s="31" t="s">
        <v>37</v>
      </c>
      <c r="D60" s="22">
        <v>0</v>
      </c>
      <c r="E60" s="22">
        <v>2</v>
      </c>
      <c r="F60" s="22">
        <v>1</v>
      </c>
      <c r="K60" s="21">
        <f t="shared" si="3"/>
        <v>3</v>
      </c>
    </row>
    <row r="61" spans="1:11" ht="12.75">
      <c r="A61" s="31" t="s">
        <v>194</v>
      </c>
      <c r="B61" s="31" t="s">
        <v>195</v>
      </c>
      <c r="C61" s="31" t="s">
        <v>37</v>
      </c>
      <c r="D61" s="22">
        <v>0</v>
      </c>
      <c r="E61" s="22">
        <v>0</v>
      </c>
      <c r="F61" s="22">
        <v>3</v>
      </c>
      <c r="K61" s="21">
        <f t="shared" si="3"/>
        <v>3</v>
      </c>
    </row>
    <row r="62" spans="1:11" ht="12.75">
      <c r="A62" s="31" t="s">
        <v>196</v>
      </c>
      <c r="B62" s="31" t="s">
        <v>150</v>
      </c>
      <c r="C62" s="31" t="s">
        <v>37</v>
      </c>
      <c r="D62" s="31">
        <v>3</v>
      </c>
      <c r="E62" s="31">
        <v>1</v>
      </c>
      <c r="F62" s="31">
        <v>0</v>
      </c>
      <c r="G62" s="51"/>
      <c r="H62" s="51"/>
      <c r="I62" s="51"/>
      <c r="J62" s="51"/>
      <c r="K62" s="21">
        <f t="shared" si="3"/>
        <v>4</v>
      </c>
    </row>
    <row r="63" spans="1:11" ht="12.75">
      <c r="A63" s="31" t="s">
        <v>197</v>
      </c>
      <c r="B63" s="31" t="s">
        <v>198</v>
      </c>
      <c r="C63" s="31" t="s">
        <v>37</v>
      </c>
      <c r="D63" s="31">
        <v>0</v>
      </c>
      <c r="E63" s="31">
        <v>0</v>
      </c>
      <c r="F63" s="31">
        <v>0</v>
      </c>
      <c r="G63" s="51"/>
      <c r="H63" s="51"/>
      <c r="I63" s="51"/>
      <c r="J63" s="51"/>
      <c r="K63" s="21">
        <f t="shared" si="3"/>
        <v>0</v>
      </c>
    </row>
    <row r="64" spans="1:11" ht="12.75">
      <c r="A64" s="31" t="s">
        <v>199</v>
      </c>
      <c r="B64" s="31" t="s">
        <v>200</v>
      </c>
      <c r="C64" s="31" t="s">
        <v>37</v>
      </c>
      <c r="D64" s="31">
        <v>0</v>
      </c>
      <c r="E64" s="31">
        <v>0</v>
      </c>
      <c r="F64" s="31">
        <v>1</v>
      </c>
      <c r="G64" s="51"/>
      <c r="H64" s="51"/>
      <c r="I64" s="51"/>
      <c r="J64" s="51"/>
      <c r="K64" s="21">
        <f t="shared" si="3"/>
        <v>1</v>
      </c>
    </row>
    <row r="65" spans="1:11" ht="12.75">
      <c r="A65" s="31"/>
      <c r="B65" s="31"/>
      <c r="C65" s="31"/>
      <c r="D65" s="51">
        <f>SUM(D50:D64)</f>
        <v>13</v>
      </c>
      <c r="E65" s="51">
        <f>SUM(E50:E64)</f>
        <v>22</v>
      </c>
      <c r="F65" s="51">
        <f>SUM(F50:F64)</f>
        <v>18</v>
      </c>
      <c r="G65" s="51"/>
      <c r="H65" s="51"/>
      <c r="I65" s="51"/>
      <c r="J65" s="51"/>
      <c r="K65" s="51">
        <f>SUM(K50:K64)</f>
        <v>53</v>
      </c>
    </row>
    <row r="66" spans="1:11" ht="12.75">
      <c r="A66" s="31"/>
      <c r="B66" s="31"/>
      <c r="C66" s="31"/>
      <c r="K66" s="21"/>
    </row>
    <row r="67" spans="1:11" ht="12.75">
      <c r="A67" s="31"/>
      <c r="B67" s="31"/>
      <c r="C67" s="31"/>
      <c r="K67" s="21"/>
    </row>
    <row r="68" spans="4:11" ht="12.75">
      <c r="D68" s="21"/>
      <c r="E68" s="21"/>
      <c r="F68" s="21"/>
      <c r="G68" s="21"/>
      <c r="H68" s="21"/>
      <c r="I68" s="21"/>
      <c r="J68" s="21"/>
      <c r="K68" s="21"/>
    </row>
    <row r="70" spans="1:19" ht="12.75">
      <c r="A70" s="140"/>
      <c r="B70" s="140"/>
      <c r="C70" s="20"/>
      <c r="D70" s="33"/>
      <c r="E70" s="33"/>
      <c r="F70" s="33"/>
      <c r="G70" s="33"/>
      <c r="H70" s="33"/>
      <c r="I70" s="33"/>
      <c r="J70" s="33"/>
      <c r="K70" s="21"/>
      <c r="P70" s="31"/>
      <c r="R70" s="31"/>
      <c r="S70" s="31"/>
    </row>
    <row r="71" spans="1:11" ht="12.75">
      <c r="A71" s="31"/>
      <c r="B71" s="31"/>
      <c r="C71" s="31"/>
      <c r="K71" s="21"/>
    </row>
    <row r="72" spans="1:11" ht="12.75">
      <c r="A72" s="31"/>
      <c r="B72" s="31"/>
      <c r="C72" s="31"/>
      <c r="K72" s="21"/>
    </row>
    <row r="73" spans="1:11" ht="12.75">
      <c r="A73" s="31"/>
      <c r="B73" s="31"/>
      <c r="C73" s="31"/>
      <c r="K73" s="21"/>
    </row>
    <row r="74" spans="1:11" ht="12.75">
      <c r="A74" s="31"/>
      <c r="B74" s="31"/>
      <c r="C74" s="31"/>
      <c r="K74" s="21"/>
    </row>
    <row r="75" spans="1:11" ht="12.75">
      <c r="A75" s="31"/>
      <c r="B75" s="31"/>
      <c r="C75" s="31"/>
      <c r="K75" s="21"/>
    </row>
    <row r="76" spans="1:11" ht="12.75">
      <c r="A76" s="31"/>
      <c r="B76" s="31"/>
      <c r="C76" s="31"/>
      <c r="K76" s="21"/>
    </row>
    <row r="77" spans="1:11" ht="12.75">
      <c r="A77" s="31"/>
      <c r="B77" s="31"/>
      <c r="C77" s="31"/>
      <c r="K77" s="21"/>
    </row>
    <row r="78" spans="1:11" ht="12.75">
      <c r="A78" s="31"/>
      <c r="B78" s="31"/>
      <c r="C78" s="31"/>
      <c r="K78" s="21"/>
    </row>
    <row r="79" spans="1:11" ht="12.75">
      <c r="A79" s="31"/>
      <c r="B79" s="31"/>
      <c r="C79" s="31"/>
      <c r="K79" s="21"/>
    </row>
    <row r="80" spans="1:11" ht="12.75">
      <c r="A80" s="31"/>
      <c r="B80" s="31"/>
      <c r="C80" s="31"/>
      <c r="K80" s="21"/>
    </row>
    <row r="81" spans="1:11" ht="12.75">
      <c r="A81" s="31"/>
      <c r="B81" s="31"/>
      <c r="C81" s="31"/>
      <c r="K81" s="21"/>
    </row>
    <row r="82" spans="1:11" ht="12.75">
      <c r="A82" s="31"/>
      <c r="B82" s="31"/>
      <c r="C82" s="31"/>
      <c r="K82" s="21"/>
    </row>
    <row r="83" spans="1:11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21"/>
    </row>
    <row r="84" spans="1:11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21"/>
    </row>
    <row r="85" spans="1:11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21"/>
    </row>
    <row r="86" spans="1:11" ht="12.75">
      <c r="A86" s="31"/>
      <c r="B86" s="31"/>
      <c r="C86" s="31"/>
      <c r="D86" s="31"/>
      <c r="E86" s="31"/>
      <c r="F86" s="31"/>
      <c r="G86" s="31"/>
      <c r="H86" s="31"/>
      <c r="I86" s="31"/>
      <c r="J86" s="21"/>
      <c r="K86" s="21"/>
    </row>
    <row r="87" spans="1:11" ht="12.75">
      <c r="A87" s="31"/>
      <c r="B87" s="31"/>
      <c r="D87" s="51"/>
      <c r="E87" s="51"/>
      <c r="F87" s="51"/>
      <c r="G87" s="51"/>
      <c r="H87" s="51"/>
      <c r="I87" s="51"/>
      <c r="J87" s="51"/>
      <c r="K87" s="51"/>
    </row>
    <row r="89" spans="1:19" ht="12.75">
      <c r="A89" s="140"/>
      <c r="B89" s="140"/>
      <c r="C89" s="20"/>
      <c r="D89" s="33"/>
      <c r="E89" s="33"/>
      <c r="F89" s="33"/>
      <c r="G89" s="33"/>
      <c r="H89" s="33"/>
      <c r="I89" s="33"/>
      <c r="J89" s="33"/>
      <c r="K89" s="21"/>
      <c r="P89" s="31"/>
      <c r="R89" s="31"/>
      <c r="S89" s="31"/>
    </row>
    <row r="90" spans="1:11" ht="12.75">
      <c r="A90" s="31"/>
      <c r="B90" s="31"/>
      <c r="K90" s="21"/>
    </row>
    <row r="91" spans="1:11" ht="12.75">
      <c r="A91" s="31"/>
      <c r="B91" s="31"/>
      <c r="K91" s="21"/>
    </row>
    <row r="92" spans="1:11" ht="12.75">
      <c r="A92" s="31"/>
      <c r="B92" s="31"/>
      <c r="K92" s="21"/>
    </row>
    <row r="93" spans="1:11" ht="12.75">
      <c r="A93" s="31"/>
      <c r="B93" s="31"/>
      <c r="K93" s="21"/>
    </row>
    <row r="94" spans="1:11" ht="12.75">
      <c r="A94" s="31"/>
      <c r="B94" s="31"/>
      <c r="K94" s="21"/>
    </row>
    <row r="95" spans="1:11" ht="12.75">
      <c r="A95" s="31"/>
      <c r="B95" s="31"/>
      <c r="K95" s="21"/>
    </row>
    <row r="96" spans="1:11" ht="12.75">
      <c r="A96" s="31"/>
      <c r="B96" s="31"/>
      <c r="K96" s="21"/>
    </row>
    <row r="97" spans="1:11" ht="12.75">
      <c r="A97" s="31"/>
      <c r="B97" s="31"/>
      <c r="K97" s="21"/>
    </row>
    <row r="98" spans="1:11" ht="12.75">
      <c r="A98" s="31"/>
      <c r="B98" s="31"/>
      <c r="K98" s="21"/>
    </row>
    <row r="99" spans="1:11" ht="12.75">
      <c r="A99" s="31"/>
      <c r="B99" s="31"/>
      <c r="K99" s="21"/>
    </row>
    <row r="100" spans="1:11" ht="12.75">
      <c r="A100" s="31"/>
      <c r="B100" s="31"/>
      <c r="K100" s="21"/>
    </row>
    <row r="101" spans="1:11" ht="12.75">
      <c r="A101" s="31"/>
      <c r="B101" s="31"/>
      <c r="K101" s="21"/>
    </row>
    <row r="102" spans="1:11" ht="12.75">
      <c r="A102" s="31"/>
      <c r="B102" s="31"/>
      <c r="K102" s="21"/>
    </row>
    <row r="103" spans="1:11" ht="12.75">
      <c r="A103" s="31"/>
      <c r="B103" s="31"/>
      <c r="K103" s="21"/>
    </row>
    <row r="104" spans="1:11" ht="12.75">
      <c r="A104" s="31"/>
      <c r="B104" s="31"/>
      <c r="D104" s="51"/>
      <c r="E104" s="51"/>
      <c r="F104" s="51"/>
      <c r="G104" s="51"/>
      <c r="H104" s="51"/>
      <c r="I104" s="51"/>
      <c r="J104" s="51"/>
      <c r="K104" s="51"/>
    </row>
    <row r="105" spans="1:11" ht="12.75">
      <c r="A105" s="31"/>
      <c r="B105" s="31"/>
      <c r="D105" s="31"/>
      <c r="E105" s="31"/>
      <c r="F105" s="31"/>
      <c r="G105" s="31"/>
      <c r="H105" s="31"/>
      <c r="I105" s="31"/>
      <c r="J105" s="31"/>
      <c r="K105" s="21"/>
    </row>
    <row r="106" spans="1:18" ht="12.75">
      <c r="A106" s="140"/>
      <c r="B106" s="140"/>
      <c r="C106" s="20"/>
      <c r="D106" s="33"/>
      <c r="E106" s="33"/>
      <c r="F106" s="33"/>
      <c r="G106" s="33"/>
      <c r="H106" s="33"/>
      <c r="I106" s="33"/>
      <c r="J106" s="33"/>
      <c r="K106" s="21"/>
      <c r="P106" s="31"/>
      <c r="R106" s="31"/>
    </row>
    <row r="107" spans="1:11" ht="12.75">
      <c r="A107" s="31"/>
      <c r="B107" s="31"/>
      <c r="C107" s="31"/>
      <c r="K107" s="21"/>
    </row>
    <row r="108" spans="1:11" ht="12.75">
      <c r="A108" s="31"/>
      <c r="B108" s="31"/>
      <c r="C108" s="31"/>
      <c r="K108" s="21"/>
    </row>
    <row r="109" spans="1:11" ht="12.75">
      <c r="A109" s="31"/>
      <c r="B109" s="31"/>
      <c r="C109" s="31"/>
      <c r="K109" s="21"/>
    </row>
    <row r="110" spans="1:11" ht="12.75">
      <c r="A110" s="31"/>
      <c r="B110" s="31"/>
      <c r="C110" s="31"/>
      <c r="K110" s="21"/>
    </row>
    <row r="111" spans="1:11" ht="12.75">
      <c r="A111" s="31"/>
      <c r="B111" s="31"/>
      <c r="C111" s="31"/>
      <c r="K111" s="21"/>
    </row>
    <row r="112" spans="1:11" ht="12.75">
      <c r="A112" s="31"/>
      <c r="B112" s="31"/>
      <c r="C112" s="31"/>
      <c r="K112" s="21"/>
    </row>
    <row r="113" spans="1:11" ht="12.75">
      <c r="A113" s="31"/>
      <c r="B113" s="31"/>
      <c r="C113" s="31"/>
      <c r="K113" s="21"/>
    </row>
    <row r="114" spans="1:11" ht="12.75">
      <c r="A114" s="31"/>
      <c r="B114" s="31"/>
      <c r="C114" s="31"/>
      <c r="K114" s="21"/>
    </row>
    <row r="115" spans="1:11" ht="12.75">
      <c r="A115" s="31"/>
      <c r="B115" s="31"/>
      <c r="C115" s="31"/>
      <c r="K115" s="21"/>
    </row>
    <row r="116" spans="1:11" ht="12.75">
      <c r="A116" s="31"/>
      <c r="B116" s="31"/>
      <c r="C116" s="31"/>
      <c r="K116" s="21"/>
    </row>
    <row r="117" spans="1:11" ht="12.75">
      <c r="A117" s="31"/>
      <c r="B117" s="31"/>
      <c r="C117" s="31"/>
      <c r="K117" s="21"/>
    </row>
    <row r="118" spans="1:11" ht="12.75">
      <c r="A118" s="31"/>
      <c r="B118" s="31"/>
      <c r="C118" s="31"/>
      <c r="K118" s="21"/>
    </row>
    <row r="119" spans="1:11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21"/>
    </row>
    <row r="120" spans="1:11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21"/>
    </row>
    <row r="121" spans="1:11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21"/>
    </row>
    <row r="122" spans="1:11" ht="12.75">
      <c r="A122" s="31"/>
      <c r="B122" s="31"/>
      <c r="D122" s="51"/>
      <c r="E122" s="51"/>
      <c r="F122" s="51"/>
      <c r="G122" s="51"/>
      <c r="H122" s="51"/>
      <c r="I122" s="51"/>
      <c r="J122" s="51"/>
      <c r="K122" s="51"/>
    </row>
    <row r="123" spans="1:11" ht="12.75">
      <c r="A123" s="31"/>
      <c r="B123" s="31"/>
      <c r="C123" s="31"/>
      <c r="D123" s="21"/>
      <c r="E123" s="21"/>
      <c r="F123" s="21"/>
      <c r="G123" s="21"/>
      <c r="H123" s="21"/>
      <c r="I123" s="21"/>
      <c r="J123" s="21"/>
      <c r="K123" s="21"/>
    </row>
    <row r="124" spans="1:18" ht="12.75">
      <c r="A124" s="140"/>
      <c r="B124" s="140"/>
      <c r="C124" s="20"/>
      <c r="D124" s="33"/>
      <c r="E124" s="33"/>
      <c r="F124" s="33"/>
      <c r="G124" s="33"/>
      <c r="H124" s="33"/>
      <c r="I124" s="33"/>
      <c r="J124" s="33"/>
      <c r="K124" s="21"/>
      <c r="P124" s="31"/>
      <c r="R124" s="31"/>
    </row>
    <row r="125" spans="1:11" ht="12.75">
      <c r="A125" s="31"/>
      <c r="B125" s="31"/>
      <c r="C125" s="31"/>
      <c r="K125" s="21"/>
    </row>
    <row r="126" spans="1:11" ht="12.75">
      <c r="A126" s="31"/>
      <c r="B126" s="31"/>
      <c r="C126" s="31"/>
      <c r="K126" s="21"/>
    </row>
    <row r="127" spans="1:11" ht="12.75">
      <c r="A127" s="31"/>
      <c r="B127" s="31"/>
      <c r="C127" s="31"/>
      <c r="K127" s="21"/>
    </row>
    <row r="128" spans="1:11" ht="12.75">
      <c r="A128" s="31"/>
      <c r="B128" s="31"/>
      <c r="C128" s="31"/>
      <c r="K128" s="21"/>
    </row>
    <row r="129" spans="1:11" ht="12.75">
      <c r="A129" s="31"/>
      <c r="B129" s="31"/>
      <c r="C129" s="31"/>
      <c r="K129" s="21"/>
    </row>
    <row r="130" spans="1:11" ht="12.75">
      <c r="A130" s="31"/>
      <c r="B130" s="31"/>
      <c r="C130" s="31"/>
      <c r="K130" s="21"/>
    </row>
    <row r="131" spans="1:11" ht="12.75">
      <c r="A131" s="31"/>
      <c r="B131" s="31"/>
      <c r="C131" s="31"/>
      <c r="K131" s="21"/>
    </row>
    <row r="132" spans="1:11" ht="12.75">
      <c r="A132" s="31"/>
      <c r="B132" s="31"/>
      <c r="C132" s="31"/>
      <c r="K132" s="21"/>
    </row>
    <row r="133" spans="1:11" ht="12.75">
      <c r="A133" s="31"/>
      <c r="B133" s="31"/>
      <c r="C133" s="31"/>
      <c r="K133" s="21"/>
    </row>
    <row r="134" spans="1:11" ht="12.75">
      <c r="A134" s="31"/>
      <c r="B134" s="31"/>
      <c r="C134" s="31"/>
      <c r="K134" s="21"/>
    </row>
    <row r="135" spans="1:11" ht="12.75">
      <c r="A135" s="31"/>
      <c r="B135" s="31"/>
      <c r="C135" s="31"/>
      <c r="K135" s="21"/>
    </row>
    <row r="136" spans="1:11" ht="12.75">
      <c r="A136" s="31"/>
      <c r="B136" s="31"/>
      <c r="C136" s="31"/>
      <c r="K136" s="21"/>
    </row>
    <row r="137" spans="1:1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21"/>
    </row>
    <row r="138" spans="1:1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21"/>
    </row>
    <row r="139" spans="1:1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21"/>
    </row>
    <row r="140" spans="1:11" ht="12.75">
      <c r="A140" s="31"/>
      <c r="C140" s="31"/>
      <c r="K140" s="21"/>
    </row>
    <row r="141" spans="4:12" ht="12.75">
      <c r="D141" s="51"/>
      <c r="E141" s="51"/>
      <c r="F141" s="51"/>
      <c r="G141" s="51"/>
      <c r="H141" s="51"/>
      <c r="I141" s="51"/>
      <c r="J141" s="51"/>
      <c r="K141" s="51"/>
      <c r="L141" s="52"/>
    </row>
  </sheetData>
  <sheetProtection/>
  <mergeCells count="5">
    <mergeCell ref="A124:B124"/>
    <mergeCell ref="A70:B70"/>
    <mergeCell ref="A89:B89"/>
    <mergeCell ref="A2:B2"/>
    <mergeCell ref="A106:B10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9"/>
  <sheetViews>
    <sheetView zoomScale="115" zoomScaleNormal="115" zoomScalePageLayoutView="0" workbookViewId="0" topLeftCell="A1">
      <selection activeCell="O13" sqref="O13"/>
    </sheetView>
  </sheetViews>
  <sheetFormatPr defaultColWidth="9.00390625" defaultRowHeight="12.75"/>
  <cols>
    <col min="1" max="1" width="11.25390625" style="22" bestFit="1" customWidth="1"/>
    <col min="2" max="2" width="9.25390625" style="22" bestFit="1" customWidth="1"/>
    <col min="3" max="3" width="15.25390625" style="22" customWidth="1"/>
    <col min="4" max="4" width="6.00390625" style="22" hidden="1" customWidth="1"/>
    <col min="5" max="10" width="9.125" style="22" hidden="1" customWidth="1"/>
    <col min="11" max="16384" width="9.125" style="22" customWidth="1"/>
  </cols>
  <sheetData>
    <row r="1" spans="1:11" ht="12.75">
      <c r="A1" s="31" t="s">
        <v>182</v>
      </c>
      <c r="B1" s="31" t="s">
        <v>183</v>
      </c>
      <c r="C1" s="31" t="s">
        <v>37</v>
      </c>
      <c r="D1" s="22">
        <v>5</v>
      </c>
      <c r="E1" s="22">
        <v>2</v>
      </c>
      <c r="F1" s="22">
        <v>12</v>
      </c>
      <c r="K1" s="21">
        <f aca="true" t="shared" si="0" ref="K1:K32">SUM(D1:J1)</f>
        <v>19</v>
      </c>
    </row>
    <row r="2" spans="1:11" ht="12.75">
      <c r="A2" s="31" t="s">
        <v>88</v>
      </c>
      <c r="B2" s="31" t="s">
        <v>24</v>
      </c>
      <c r="C2" s="31" t="s">
        <v>46</v>
      </c>
      <c r="D2" s="31">
        <v>4</v>
      </c>
      <c r="E2" s="31">
        <v>7</v>
      </c>
      <c r="F2" s="31">
        <v>2</v>
      </c>
      <c r="G2" s="31"/>
      <c r="H2" s="31"/>
      <c r="I2" s="51"/>
      <c r="J2" s="51"/>
      <c r="K2" s="21">
        <f t="shared" si="0"/>
        <v>13</v>
      </c>
    </row>
    <row r="3" spans="1:11" ht="12.75">
      <c r="A3" s="31" t="s">
        <v>95</v>
      </c>
      <c r="B3" s="31" t="s">
        <v>97</v>
      </c>
      <c r="C3" s="31" t="s">
        <v>60</v>
      </c>
      <c r="D3" s="22">
        <v>3</v>
      </c>
      <c r="E3" s="22">
        <v>3</v>
      </c>
      <c r="F3" s="22">
        <v>6</v>
      </c>
      <c r="K3" s="21">
        <f t="shared" si="0"/>
        <v>12</v>
      </c>
    </row>
    <row r="4" spans="1:11" ht="12.75">
      <c r="A4" s="31" t="s">
        <v>221</v>
      </c>
      <c r="B4" s="31" t="s">
        <v>137</v>
      </c>
      <c r="C4" s="31" t="s">
        <v>44</v>
      </c>
      <c r="D4" s="22">
        <v>1</v>
      </c>
      <c r="E4" s="22">
        <v>4</v>
      </c>
      <c r="F4" s="22">
        <v>4</v>
      </c>
      <c r="K4" s="21">
        <f t="shared" si="0"/>
        <v>9</v>
      </c>
    </row>
    <row r="5" spans="1:11" ht="12.75">
      <c r="A5" s="31" t="s">
        <v>95</v>
      </c>
      <c r="B5" s="31" t="s">
        <v>98</v>
      </c>
      <c r="C5" s="31" t="s">
        <v>60</v>
      </c>
      <c r="D5" s="22">
        <v>1</v>
      </c>
      <c r="E5" s="22">
        <v>1</v>
      </c>
      <c r="F5" s="22">
        <v>6</v>
      </c>
      <c r="K5" s="21">
        <f t="shared" si="0"/>
        <v>8</v>
      </c>
    </row>
    <row r="6" spans="1:11" ht="12.75">
      <c r="A6" s="31" t="s">
        <v>75</v>
      </c>
      <c r="B6" s="31" t="s">
        <v>187</v>
      </c>
      <c r="C6" s="31" t="s">
        <v>37</v>
      </c>
      <c r="D6" s="22">
        <v>3</v>
      </c>
      <c r="E6" s="22">
        <v>5</v>
      </c>
      <c r="F6" s="22">
        <v>0</v>
      </c>
      <c r="K6" s="21">
        <f t="shared" si="0"/>
        <v>8</v>
      </c>
    </row>
    <row r="7" spans="1:11" ht="12.75">
      <c r="A7" s="31" t="s">
        <v>185</v>
      </c>
      <c r="B7" s="31" t="s">
        <v>186</v>
      </c>
      <c r="C7" s="31" t="s">
        <v>37</v>
      </c>
      <c r="D7" s="22">
        <v>0</v>
      </c>
      <c r="E7" s="22">
        <v>5</v>
      </c>
      <c r="F7" s="22">
        <v>1</v>
      </c>
      <c r="K7" s="21">
        <f t="shared" si="0"/>
        <v>6</v>
      </c>
    </row>
    <row r="8" spans="1:11" ht="12.75">
      <c r="A8" s="31" t="s">
        <v>74</v>
      </c>
      <c r="B8" s="31" t="s">
        <v>188</v>
      </c>
      <c r="C8" s="31" t="s">
        <v>37</v>
      </c>
      <c r="D8" s="22">
        <v>0</v>
      </c>
      <c r="E8" s="22">
        <v>6</v>
      </c>
      <c r="F8" s="22">
        <v>0</v>
      </c>
      <c r="K8" s="21">
        <f t="shared" si="0"/>
        <v>6</v>
      </c>
    </row>
    <row r="9" spans="1:11" ht="12.75">
      <c r="A9" s="31" t="s">
        <v>218</v>
      </c>
      <c r="B9" s="31" t="s">
        <v>38</v>
      </c>
      <c r="C9" s="31" t="s">
        <v>44</v>
      </c>
      <c r="D9" s="22">
        <v>3</v>
      </c>
      <c r="E9" s="22">
        <v>1</v>
      </c>
      <c r="F9" s="22">
        <v>1</v>
      </c>
      <c r="K9" s="21">
        <f t="shared" si="0"/>
        <v>5</v>
      </c>
    </row>
    <row r="10" spans="1:11" ht="12.75">
      <c r="A10" s="31" t="s">
        <v>216</v>
      </c>
      <c r="B10" s="31" t="s">
        <v>217</v>
      </c>
      <c r="C10" s="31" t="s">
        <v>44</v>
      </c>
      <c r="D10" s="22">
        <v>0</v>
      </c>
      <c r="E10" s="22">
        <v>1</v>
      </c>
      <c r="F10" s="22">
        <v>3</v>
      </c>
      <c r="K10" s="21">
        <f t="shared" si="0"/>
        <v>4</v>
      </c>
    </row>
    <row r="11" spans="1:11" ht="12.75">
      <c r="A11" s="31" t="s">
        <v>86</v>
      </c>
      <c r="B11" s="31"/>
      <c r="C11" s="31" t="s">
        <v>46</v>
      </c>
      <c r="D11" s="22">
        <v>0</v>
      </c>
      <c r="E11" s="22">
        <v>2</v>
      </c>
      <c r="F11" s="22">
        <v>2</v>
      </c>
      <c r="K11" s="21">
        <f t="shared" si="0"/>
        <v>4</v>
      </c>
    </row>
    <row r="12" spans="1:11" ht="12.75">
      <c r="A12" s="31" t="s">
        <v>196</v>
      </c>
      <c r="B12" s="31" t="s">
        <v>150</v>
      </c>
      <c r="C12" s="31" t="s">
        <v>37</v>
      </c>
      <c r="D12" s="31">
        <v>3</v>
      </c>
      <c r="E12" s="31">
        <v>1</v>
      </c>
      <c r="F12" s="31">
        <v>0</v>
      </c>
      <c r="G12" s="51"/>
      <c r="H12" s="51"/>
      <c r="I12" s="51"/>
      <c r="J12" s="51"/>
      <c r="K12" s="21">
        <f t="shared" si="0"/>
        <v>4</v>
      </c>
    </row>
    <row r="13" spans="1:11" ht="12.75">
      <c r="A13" s="31" t="s">
        <v>220</v>
      </c>
      <c r="B13" s="31" t="s">
        <v>107</v>
      </c>
      <c r="C13" s="31" t="s">
        <v>44</v>
      </c>
      <c r="D13" s="22">
        <v>1</v>
      </c>
      <c r="E13" s="22">
        <v>0</v>
      </c>
      <c r="F13" s="22">
        <v>2</v>
      </c>
      <c r="K13" s="21">
        <f t="shared" si="0"/>
        <v>3</v>
      </c>
    </row>
    <row r="14" spans="1:11" ht="12.75">
      <c r="A14" s="31" t="s">
        <v>84</v>
      </c>
      <c r="B14" s="31"/>
      <c r="C14" s="31" t="s">
        <v>46</v>
      </c>
      <c r="D14" s="22">
        <v>0</v>
      </c>
      <c r="E14" s="22">
        <v>3</v>
      </c>
      <c r="F14" s="22">
        <v>0</v>
      </c>
      <c r="K14" s="21">
        <f t="shared" si="0"/>
        <v>3</v>
      </c>
    </row>
    <row r="15" spans="1:11" ht="12.75">
      <c r="A15" s="31" t="s">
        <v>232</v>
      </c>
      <c r="B15" s="31" t="s">
        <v>238</v>
      </c>
      <c r="C15" s="31" t="s">
        <v>46</v>
      </c>
      <c r="D15" s="22">
        <v>3</v>
      </c>
      <c r="E15" s="22">
        <v>0</v>
      </c>
      <c r="F15" s="22">
        <v>0</v>
      </c>
      <c r="K15" s="21">
        <f t="shared" si="0"/>
        <v>3</v>
      </c>
    </row>
    <row r="16" spans="1:11" ht="12.75">
      <c r="A16" s="31" t="s">
        <v>192</v>
      </c>
      <c r="B16" s="31" t="s">
        <v>193</v>
      </c>
      <c r="C16" s="31" t="s">
        <v>37</v>
      </c>
      <c r="D16" s="22">
        <v>0</v>
      </c>
      <c r="E16" s="22">
        <v>2</v>
      </c>
      <c r="F16" s="22">
        <v>1</v>
      </c>
      <c r="K16" s="21">
        <f t="shared" si="0"/>
        <v>3</v>
      </c>
    </row>
    <row r="17" spans="1:11" ht="12.75">
      <c r="A17" s="31" t="s">
        <v>194</v>
      </c>
      <c r="B17" s="31" t="s">
        <v>195</v>
      </c>
      <c r="C17" s="31" t="s">
        <v>37</v>
      </c>
      <c r="D17" s="22">
        <v>0</v>
      </c>
      <c r="E17" s="22">
        <v>0</v>
      </c>
      <c r="F17" s="22">
        <v>3</v>
      </c>
      <c r="K17" s="21">
        <f t="shared" si="0"/>
        <v>3</v>
      </c>
    </row>
    <row r="18" spans="1:11" ht="12.75">
      <c r="A18" s="31" t="s">
        <v>170</v>
      </c>
      <c r="B18" s="31"/>
      <c r="C18" s="31" t="s">
        <v>46</v>
      </c>
      <c r="D18" s="22">
        <v>2</v>
      </c>
      <c r="E18" s="22">
        <v>0</v>
      </c>
      <c r="F18" s="22">
        <v>0</v>
      </c>
      <c r="K18" s="21">
        <f t="shared" si="0"/>
        <v>2</v>
      </c>
    </row>
    <row r="19" spans="1:11" ht="12.75">
      <c r="A19" s="31" t="s">
        <v>93</v>
      </c>
      <c r="B19" s="31" t="s">
        <v>55</v>
      </c>
      <c r="C19" s="31" t="s">
        <v>60</v>
      </c>
      <c r="D19" s="22">
        <v>0</v>
      </c>
      <c r="E19" s="22">
        <v>0</v>
      </c>
      <c r="F19" s="22">
        <v>2</v>
      </c>
      <c r="K19" s="21">
        <f t="shared" si="0"/>
        <v>2</v>
      </c>
    </row>
    <row r="20" spans="1:11" ht="12.75">
      <c r="A20" s="31" t="s">
        <v>99</v>
      </c>
      <c r="B20" s="31" t="s">
        <v>100</v>
      </c>
      <c r="C20" s="31" t="s">
        <v>60</v>
      </c>
      <c r="D20" s="22">
        <v>1</v>
      </c>
      <c r="E20" s="22">
        <v>1</v>
      </c>
      <c r="F20" s="22">
        <v>0</v>
      </c>
      <c r="K20" s="21">
        <f t="shared" si="0"/>
        <v>2</v>
      </c>
    </row>
    <row r="21" spans="1:11" ht="12.75">
      <c r="A21" s="31" t="s">
        <v>76</v>
      </c>
      <c r="B21" s="31" t="s">
        <v>189</v>
      </c>
      <c r="C21" s="31" t="s">
        <v>37</v>
      </c>
      <c r="D21" s="22">
        <v>1</v>
      </c>
      <c r="E21" s="22">
        <v>1</v>
      </c>
      <c r="F21" s="22">
        <v>0</v>
      </c>
      <c r="K21" s="21">
        <f t="shared" si="0"/>
        <v>2</v>
      </c>
    </row>
    <row r="22" spans="1:11" ht="12.75">
      <c r="A22" s="31" t="s">
        <v>209</v>
      </c>
      <c r="B22" s="31" t="s">
        <v>210</v>
      </c>
      <c r="C22" s="31" t="s">
        <v>44</v>
      </c>
      <c r="D22" s="22">
        <v>0</v>
      </c>
      <c r="E22" s="22">
        <v>0</v>
      </c>
      <c r="F22" s="22">
        <v>1</v>
      </c>
      <c r="K22" s="21">
        <f t="shared" si="0"/>
        <v>1</v>
      </c>
    </row>
    <row r="23" spans="1:11" ht="12.75">
      <c r="A23" s="31" t="s">
        <v>213</v>
      </c>
      <c r="B23" s="31" t="s">
        <v>214</v>
      </c>
      <c r="C23" s="31" t="s">
        <v>44</v>
      </c>
      <c r="D23" s="22">
        <v>0</v>
      </c>
      <c r="E23" s="22">
        <v>0</v>
      </c>
      <c r="F23" s="22">
        <v>1</v>
      </c>
      <c r="K23" s="21">
        <f t="shared" si="0"/>
        <v>1</v>
      </c>
    </row>
    <row r="24" spans="1:11" ht="12.75">
      <c r="A24" s="31" t="s">
        <v>219</v>
      </c>
      <c r="B24" s="31" t="s">
        <v>54</v>
      </c>
      <c r="C24" s="31" t="s">
        <v>44</v>
      </c>
      <c r="D24" s="22">
        <v>1</v>
      </c>
      <c r="E24" s="22">
        <v>0</v>
      </c>
      <c r="F24" s="22">
        <v>0</v>
      </c>
      <c r="K24" s="21">
        <f t="shared" si="0"/>
        <v>1</v>
      </c>
    </row>
    <row r="25" spans="1:11" ht="12.75">
      <c r="A25" s="31" t="s">
        <v>82</v>
      </c>
      <c r="B25" s="31"/>
      <c r="C25" s="31" t="s">
        <v>46</v>
      </c>
      <c r="D25" s="22">
        <v>0</v>
      </c>
      <c r="E25" s="22">
        <v>1</v>
      </c>
      <c r="F25" s="22">
        <v>0</v>
      </c>
      <c r="K25" s="21">
        <f t="shared" si="0"/>
        <v>1</v>
      </c>
    </row>
    <row r="26" spans="1:11" ht="12.75">
      <c r="A26" s="31" t="s">
        <v>85</v>
      </c>
      <c r="B26" s="31"/>
      <c r="C26" s="31" t="s">
        <v>46</v>
      </c>
      <c r="D26" s="22">
        <v>1</v>
      </c>
      <c r="E26" s="22">
        <v>0</v>
      </c>
      <c r="F26" s="22">
        <v>0</v>
      </c>
      <c r="K26" s="21">
        <f t="shared" si="0"/>
        <v>1</v>
      </c>
    </row>
    <row r="27" spans="1:11" ht="12.75">
      <c r="A27" s="31" t="s">
        <v>233</v>
      </c>
      <c r="B27" s="31" t="s">
        <v>237</v>
      </c>
      <c r="C27" s="31" t="s">
        <v>46</v>
      </c>
      <c r="D27" s="31">
        <v>0</v>
      </c>
      <c r="E27" s="31">
        <v>0</v>
      </c>
      <c r="F27" s="31">
        <v>1</v>
      </c>
      <c r="G27" s="31"/>
      <c r="H27" s="31"/>
      <c r="I27" s="31"/>
      <c r="K27" s="21">
        <f t="shared" si="0"/>
        <v>1</v>
      </c>
    </row>
    <row r="28" spans="1:11" ht="12.75">
      <c r="A28" s="31" t="s">
        <v>94</v>
      </c>
      <c r="B28" s="31" t="s">
        <v>23</v>
      </c>
      <c r="C28" s="31" t="s">
        <v>60</v>
      </c>
      <c r="D28" s="22">
        <v>0</v>
      </c>
      <c r="E28" s="22">
        <v>1</v>
      </c>
      <c r="F28" s="22">
        <v>0</v>
      </c>
      <c r="K28" s="21">
        <f t="shared" si="0"/>
        <v>1</v>
      </c>
    </row>
    <row r="29" spans="1:11" ht="12.75">
      <c r="A29" s="31" t="s">
        <v>182</v>
      </c>
      <c r="B29" s="31" t="s">
        <v>184</v>
      </c>
      <c r="C29" s="31" t="s">
        <v>37</v>
      </c>
      <c r="D29" s="22">
        <v>1</v>
      </c>
      <c r="E29" s="22">
        <v>0</v>
      </c>
      <c r="F29" s="22">
        <v>0</v>
      </c>
      <c r="K29" s="21">
        <f t="shared" si="0"/>
        <v>1</v>
      </c>
    </row>
    <row r="30" spans="1:11" ht="12.75">
      <c r="A30" s="31" t="s">
        <v>199</v>
      </c>
      <c r="B30" s="31" t="s">
        <v>200</v>
      </c>
      <c r="C30" s="31" t="s">
        <v>37</v>
      </c>
      <c r="D30" s="31">
        <v>0</v>
      </c>
      <c r="E30" s="31">
        <v>0</v>
      </c>
      <c r="F30" s="31">
        <v>1</v>
      </c>
      <c r="G30" s="51"/>
      <c r="H30" s="51"/>
      <c r="I30" s="51"/>
      <c r="J30" s="51"/>
      <c r="K30" s="21">
        <f t="shared" si="0"/>
        <v>1</v>
      </c>
    </row>
    <row r="31" spans="1:11" ht="12.75">
      <c r="A31" s="31" t="s">
        <v>211</v>
      </c>
      <c r="B31" s="31" t="s">
        <v>78</v>
      </c>
      <c r="C31" s="31" t="s">
        <v>44</v>
      </c>
      <c r="D31" s="22">
        <v>0</v>
      </c>
      <c r="E31" s="22">
        <v>0</v>
      </c>
      <c r="F31" s="22">
        <v>0</v>
      </c>
      <c r="K31" s="21">
        <f t="shared" si="0"/>
        <v>0</v>
      </c>
    </row>
    <row r="32" spans="1:11" ht="12.75">
      <c r="A32" s="31" t="s">
        <v>79</v>
      </c>
      <c r="B32" s="31" t="s">
        <v>80</v>
      </c>
      <c r="C32" s="31" t="s">
        <v>44</v>
      </c>
      <c r="D32" s="22">
        <v>0</v>
      </c>
      <c r="E32" s="22">
        <v>0</v>
      </c>
      <c r="F32" s="22">
        <v>0</v>
      </c>
      <c r="K32" s="21">
        <f t="shared" si="0"/>
        <v>0</v>
      </c>
    </row>
    <row r="33" spans="1:11" ht="12.75">
      <c r="A33" s="31" t="s">
        <v>212</v>
      </c>
      <c r="B33" s="31" t="s">
        <v>22</v>
      </c>
      <c r="C33" s="31" t="s">
        <v>44</v>
      </c>
      <c r="D33" s="22">
        <v>0</v>
      </c>
      <c r="E33" s="22">
        <v>0</v>
      </c>
      <c r="F33" s="22">
        <v>0</v>
      </c>
      <c r="K33" s="21">
        <f aca="true" t="shared" si="1" ref="K33:K64">SUM(D33:J33)</f>
        <v>0</v>
      </c>
    </row>
    <row r="34" spans="1:11" ht="12.75">
      <c r="A34" s="31" t="s">
        <v>77</v>
      </c>
      <c r="B34" s="31" t="s">
        <v>215</v>
      </c>
      <c r="C34" s="31" t="s">
        <v>44</v>
      </c>
      <c r="D34" s="22">
        <v>0</v>
      </c>
      <c r="E34" s="22">
        <v>0</v>
      </c>
      <c r="F34" s="22">
        <v>0</v>
      </c>
      <c r="K34" s="21">
        <f t="shared" si="1"/>
        <v>0</v>
      </c>
    </row>
    <row r="35" spans="1:11" ht="12.75">
      <c r="A35" s="31" t="s">
        <v>222</v>
      </c>
      <c r="B35" s="31" t="s">
        <v>81</v>
      </c>
      <c r="C35" s="31" t="s">
        <v>44</v>
      </c>
      <c r="D35" s="22">
        <v>0</v>
      </c>
      <c r="E35" s="22">
        <v>0</v>
      </c>
      <c r="F35" s="22">
        <v>0</v>
      </c>
      <c r="K35" s="21">
        <f t="shared" si="1"/>
        <v>0</v>
      </c>
    </row>
    <row r="36" spans="1:11" ht="12.75">
      <c r="A36" s="31" t="s">
        <v>227</v>
      </c>
      <c r="B36" s="31" t="s">
        <v>215</v>
      </c>
      <c r="C36" s="31" t="s">
        <v>46</v>
      </c>
      <c r="D36" s="22">
        <v>0</v>
      </c>
      <c r="E36" s="22">
        <v>0</v>
      </c>
      <c r="F36" s="22">
        <v>0</v>
      </c>
      <c r="K36" s="21">
        <f t="shared" si="1"/>
        <v>0</v>
      </c>
    </row>
    <row r="37" spans="1:11" ht="12.75">
      <c r="A37" s="31" t="s">
        <v>228</v>
      </c>
      <c r="B37" s="31"/>
      <c r="C37" s="31" t="s">
        <v>46</v>
      </c>
      <c r="D37" s="22">
        <v>0</v>
      </c>
      <c r="E37" s="22">
        <v>0</v>
      </c>
      <c r="F37" s="22">
        <v>0</v>
      </c>
      <c r="K37" s="21">
        <f t="shared" si="1"/>
        <v>0</v>
      </c>
    </row>
    <row r="38" spans="1:11" ht="12.75">
      <c r="A38" s="31" t="s">
        <v>229</v>
      </c>
      <c r="B38" s="31"/>
      <c r="C38" s="31" t="s">
        <v>46</v>
      </c>
      <c r="D38" s="22">
        <v>0</v>
      </c>
      <c r="E38" s="22">
        <v>0</v>
      </c>
      <c r="F38" s="22">
        <v>0</v>
      </c>
      <c r="K38" s="21">
        <f t="shared" si="1"/>
        <v>0</v>
      </c>
    </row>
    <row r="39" spans="1:11" ht="12.75">
      <c r="A39" s="31" t="s">
        <v>230</v>
      </c>
      <c r="B39" s="31"/>
      <c r="C39" s="31" t="s">
        <v>46</v>
      </c>
      <c r="D39" s="22">
        <v>0</v>
      </c>
      <c r="E39" s="22">
        <v>0</v>
      </c>
      <c r="F39" s="22">
        <v>0</v>
      </c>
      <c r="K39" s="21">
        <f t="shared" si="1"/>
        <v>0</v>
      </c>
    </row>
    <row r="40" spans="1:11" ht="12.75">
      <c r="A40" s="31" t="s">
        <v>231</v>
      </c>
      <c r="B40" s="31"/>
      <c r="C40" s="31" t="s">
        <v>46</v>
      </c>
      <c r="D40" s="22">
        <v>0</v>
      </c>
      <c r="E40" s="22">
        <v>0</v>
      </c>
      <c r="F40" s="22">
        <v>0</v>
      </c>
      <c r="K40" s="21">
        <f t="shared" si="1"/>
        <v>0</v>
      </c>
    </row>
    <row r="41" spans="1:11" ht="12.75">
      <c r="A41" s="31" t="s">
        <v>87</v>
      </c>
      <c r="B41" s="31"/>
      <c r="C41" s="31" t="s">
        <v>46</v>
      </c>
      <c r="D41" s="31">
        <v>0</v>
      </c>
      <c r="E41" s="31">
        <v>0</v>
      </c>
      <c r="F41" s="31">
        <v>0</v>
      </c>
      <c r="G41" s="31"/>
      <c r="H41" s="31"/>
      <c r="I41" s="31"/>
      <c r="K41" s="21">
        <f t="shared" si="1"/>
        <v>0</v>
      </c>
    </row>
    <row r="42" spans="1:11" ht="12.75">
      <c r="A42" s="31" t="s">
        <v>234</v>
      </c>
      <c r="B42" s="31" t="s">
        <v>235</v>
      </c>
      <c r="C42" s="31" t="s">
        <v>46</v>
      </c>
      <c r="D42" s="22">
        <v>0</v>
      </c>
      <c r="E42" s="22">
        <v>0</v>
      </c>
      <c r="F42" s="22">
        <v>0</v>
      </c>
      <c r="K42" s="21">
        <f t="shared" si="1"/>
        <v>0</v>
      </c>
    </row>
    <row r="43" spans="1:11" ht="12.75">
      <c r="A43" s="31" t="s">
        <v>236</v>
      </c>
      <c r="B43" s="31" t="s">
        <v>38</v>
      </c>
      <c r="C43" s="31" t="s">
        <v>46</v>
      </c>
      <c r="D43" s="22">
        <v>0</v>
      </c>
      <c r="E43" s="22">
        <v>0</v>
      </c>
      <c r="F43" s="22">
        <v>0</v>
      </c>
      <c r="K43" s="21">
        <f t="shared" si="1"/>
        <v>0</v>
      </c>
    </row>
    <row r="44" spans="1:11" ht="12.75">
      <c r="A44" s="31" t="s">
        <v>204</v>
      </c>
      <c r="B44" s="31" t="s">
        <v>21</v>
      </c>
      <c r="C44" s="31" t="s">
        <v>60</v>
      </c>
      <c r="D44" s="22">
        <v>0</v>
      </c>
      <c r="E44" s="22">
        <v>0</v>
      </c>
      <c r="F44" s="22">
        <v>0</v>
      </c>
      <c r="K44" s="21">
        <f t="shared" si="1"/>
        <v>0</v>
      </c>
    </row>
    <row r="45" spans="1:11" ht="12.75">
      <c r="A45" s="31" t="s">
        <v>205</v>
      </c>
      <c r="B45" s="31" t="s">
        <v>21</v>
      </c>
      <c r="C45" s="31" t="s">
        <v>60</v>
      </c>
      <c r="D45" s="22">
        <v>0</v>
      </c>
      <c r="E45" s="22">
        <v>0</v>
      </c>
      <c r="F45" s="22">
        <v>0</v>
      </c>
      <c r="K45" s="21">
        <f t="shared" si="1"/>
        <v>0</v>
      </c>
    </row>
    <row r="46" spans="1:11" ht="12.75">
      <c r="A46" s="31" t="s">
        <v>72</v>
      </c>
      <c r="B46" s="31" t="s">
        <v>39</v>
      </c>
      <c r="C46" s="31" t="s">
        <v>60</v>
      </c>
      <c r="D46" s="22">
        <v>0</v>
      </c>
      <c r="E46" s="22">
        <v>0</v>
      </c>
      <c r="F46" s="22">
        <v>0</v>
      </c>
      <c r="K46" s="21">
        <f t="shared" si="1"/>
        <v>0</v>
      </c>
    </row>
    <row r="47" spans="1:11" ht="12.75">
      <c r="A47" s="31" t="s">
        <v>109</v>
      </c>
      <c r="B47" s="31" t="s">
        <v>179</v>
      </c>
      <c r="C47" s="31" t="s">
        <v>37</v>
      </c>
      <c r="D47" s="22">
        <v>0</v>
      </c>
      <c r="E47" s="22">
        <v>0</v>
      </c>
      <c r="F47" s="22">
        <v>0</v>
      </c>
      <c r="K47" s="21">
        <f t="shared" si="1"/>
        <v>0</v>
      </c>
    </row>
    <row r="48" spans="1:11" ht="12.75">
      <c r="A48" s="31" t="s">
        <v>180</v>
      </c>
      <c r="B48" s="31" t="s">
        <v>181</v>
      </c>
      <c r="C48" s="31" t="s">
        <v>37</v>
      </c>
      <c r="D48" s="22">
        <v>0</v>
      </c>
      <c r="E48" s="22">
        <v>0</v>
      </c>
      <c r="F48" s="22">
        <v>0</v>
      </c>
      <c r="K48" s="21">
        <f t="shared" si="1"/>
        <v>0</v>
      </c>
    </row>
    <row r="49" spans="1:11" ht="12.75">
      <c r="A49" s="31" t="s">
        <v>190</v>
      </c>
      <c r="B49" s="31" t="s">
        <v>157</v>
      </c>
      <c r="C49" s="31" t="s">
        <v>37</v>
      </c>
      <c r="D49" s="22">
        <v>0</v>
      </c>
      <c r="E49" s="22">
        <v>0</v>
      </c>
      <c r="F49" s="22">
        <v>0</v>
      </c>
      <c r="K49" s="21">
        <f t="shared" si="1"/>
        <v>0</v>
      </c>
    </row>
    <row r="50" spans="1:11" ht="12.75">
      <c r="A50" s="31" t="s">
        <v>191</v>
      </c>
      <c r="B50" s="31" t="s">
        <v>32</v>
      </c>
      <c r="C50" s="31" t="s">
        <v>37</v>
      </c>
      <c r="D50" s="22">
        <v>0</v>
      </c>
      <c r="E50" s="22">
        <v>0</v>
      </c>
      <c r="F50" s="22">
        <v>0</v>
      </c>
      <c r="K50" s="21">
        <f t="shared" si="1"/>
        <v>0</v>
      </c>
    </row>
    <row r="51" spans="1:11" ht="12.75">
      <c r="A51" s="31" t="s">
        <v>197</v>
      </c>
      <c r="B51" s="31" t="s">
        <v>198</v>
      </c>
      <c r="C51" s="31" t="s">
        <v>37</v>
      </c>
      <c r="D51" s="31">
        <v>0</v>
      </c>
      <c r="E51" s="31">
        <v>0</v>
      </c>
      <c r="F51" s="31">
        <v>0</v>
      </c>
      <c r="G51" s="51"/>
      <c r="H51" s="51"/>
      <c r="I51" s="51"/>
      <c r="J51" s="51"/>
      <c r="K51" s="21">
        <f t="shared" si="1"/>
        <v>0</v>
      </c>
    </row>
    <row r="52" spans="1:11" ht="12.75">
      <c r="A52" s="31"/>
      <c r="B52" s="31"/>
      <c r="C52" s="31"/>
      <c r="K52" s="21"/>
    </row>
    <row r="53" spans="1:11" ht="12.75">
      <c r="A53" s="31"/>
      <c r="B53" s="31"/>
      <c r="C53" s="31"/>
      <c r="K53" s="21"/>
    </row>
    <row r="54" spans="1:11" ht="12.75">
      <c r="A54" s="31"/>
      <c r="B54" s="31"/>
      <c r="K54" s="21"/>
    </row>
    <row r="55" spans="1:11" ht="12.75">
      <c r="A55" s="31"/>
      <c r="B55" s="31"/>
      <c r="K55" s="21"/>
    </row>
    <row r="56" spans="1:11" ht="12.75">
      <c r="A56" s="31"/>
      <c r="B56" s="31"/>
      <c r="C56" s="31"/>
      <c r="K56" s="21"/>
    </row>
    <row r="57" spans="1:11" ht="12.75">
      <c r="A57" s="31"/>
      <c r="B57" s="31"/>
      <c r="C57" s="31"/>
      <c r="K57" s="21"/>
    </row>
    <row r="58" spans="1:1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21"/>
    </row>
    <row r="59" spans="1:11" ht="12.75">
      <c r="A59" s="31"/>
      <c r="B59" s="31"/>
      <c r="C59" s="31"/>
      <c r="K59" s="21"/>
    </row>
    <row r="60" spans="1:11" ht="12.75">
      <c r="A60" s="31"/>
      <c r="B60" s="31"/>
      <c r="K60" s="21"/>
    </row>
    <row r="61" spans="1:11" ht="12.75">
      <c r="A61" s="31"/>
      <c r="B61" s="31"/>
      <c r="K61" s="21"/>
    </row>
    <row r="62" spans="1:1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21"/>
    </row>
    <row r="63" spans="1:11" ht="12.75">
      <c r="A63" s="31"/>
      <c r="B63" s="31"/>
      <c r="C63" s="31"/>
      <c r="K63" s="21"/>
    </row>
    <row r="64" spans="1:11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2.75">
      <c r="A66" s="31"/>
      <c r="B66" s="31"/>
      <c r="C66" s="31"/>
      <c r="K66" s="21"/>
    </row>
    <row r="67" spans="1:11" ht="12.75">
      <c r="A67" s="31"/>
      <c r="B67" s="31"/>
      <c r="C67" s="31"/>
      <c r="K67" s="21"/>
    </row>
    <row r="68" spans="1:11" ht="12.75">
      <c r="A68" s="31"/>
      <c r="B68" s="31"/>
      <c r="C68" s="31"/>
      <c r="K68" s="21"/>
    </row>
    <row r="69" spans="1:11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21"/>
    </row>
    <row r="70" spans="1:11" ht="12.75">
      <c r="A70" s="31"/>
      <c r="B70" s="31"/>
      <c r="K70" s="21"/>
    </row>
    <row r="71" spans="1:11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2.75">
      <c r="A73" s="31"/>
      <c r="B73" s="31"/>
      <c r="C73" s="31"/>
      <c r="K73" s="21"/>
    </row>
    <row r="74" spans="1:11" ht="12.75">
      <c r="A74" s="31"/>
      <c r="B74" s="31"/>
      <c r="C74" s="31"/>
      <c r="K74" s="21"/>
    </row>
    <row r="75" spans="1:11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21"/>
    </row>
    <row r="76" spans="1:11" ht="12.75">
      <c r="A76" s="31"/>
      <c r="B76" s="31"/>
      <c r="K76" s="21"/>
    </row>
    <row r="77" spans="1:11" ht="12.75">
      <c r="A77" s="31"/>
      <c r="B77" s="31"/>
      <c r="K77" s="21"/>
    </row>
    <row r="78" spans="1:11" ht="12.75">
      <c r="A78" s="31"/>
      <c r="B78" s="31"/>
      <c r="K78" s="21"/>
    </row>
    <row r="79" spans="1:11" ht="12.75">
      <c r="A79" s="31"/>
      <c r="B79" s="31"/>
      <c r="C79" s="31"/>
      <c r="K79" s="21"/>
    </row>
    <row r="80" spans="1:11" ht="12.75">
      <c r="A80" s="31"/>
      <c r="B80" s="31"/>
      <c r="C80" s="31"/>
      <c r="K80" s="21"/>
    </row>
    <row r="81" spans="1:11" ht="12.75">
      <c r="A81" s="31"/>
      <c r="B81" s="31"/>
      <c r="C81" s="31"/>
      <c r="K81" s="21"/>
    </row>
    <row r="82" spans="1:11" ht="12.75">
      <c r="A82" s="31"/>
      <c r="B82" s="31"/>
      <c r="C82" s="31"/>
      <c r="K82" s="21"/>
    </row>
    <row r="83" spans="1:11" ht="12.75">
      <c r="A83" s="31"/>
      <c r="B83" s="31"/>
      <c r="C83" s="31"/>
      <c r="K83" s="21"/>
    </row>
    <row r="84" spans="1:11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21"/>
    </row>
    <row r="85" spans="1:11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1:11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1:11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</row>
    <row r="88" spans="1:11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11" ht="12.75">
      <c r="A92" s="31"/>
      <c r="B92" s="31"/>
      <c r="C92" s="31"/>
      <c r="K92" s="21"/>
    </row>
    <row r="93" spans="1:11" ht="12.75">
      <c r="A93" s="31"/>
      <c r="B93" s="31"/>
      <c r="C93" s="31"/>
      <c r="K93" s="21"/>
    </row>
    <row r="94" spans="1:11" ht="12.75">
      <c r="A94" s="31"/>
      <c r="B94" s="31"/>
      <c r="C94" s="31"/>
      <c r="K94" s="21"/>
    </row>
    <row r="95" spans="1:11" ht="12.75">
      <c r="A95" s="31"/>
      <c r="B95" s="31"/>
      <c r="C95" s="31"/>
      <c r="K95" s="21"/>
    </row>
    <row r="96" spans="1:11" ht="12.75">
      <c r="A96" s="31"/>
      <c r="B96" s="31"/>
      <c r="C96" s="31"/>
      <c r="K96" s="21"/>
    </row>
    <row r="97" spans="1:11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21"/>
    </row>
    <row r="98" spans="1:11" ht="12.75">
      <c r="A98" s="31"/>
      <c r="B98" s="31"/>
      <c r="K98" s="21"/>
    </row>
    <row r="99" spans="1:11" ht="12.75">
      <c r="A99" s="31"/>
      <c r="B99" s="31"/>
      <c r="K99" s="21"/>
    </row>
    <row r="100" spans="1:11" ht="12.75">
      <c r="A100" s="31"/>
      <c r="B100" s="31"/>
      <c r="K100" s="21"/>
    </row>
    <row r="101" spans="1:11" ht="12.75">
      <c r="A101" s="31"/>
      <c r="B101" s="31"/>
      <c r="K101" s="21"/>
    </row>
    <row r="102" spans="1:11" ht="12.75">
      <c r="A102" s="31"/>
      <c r="B102" s="31"/>
      <c r="K102" s="21"/>
    </row>
    <row r="103" spans="1:11" ht="12.75">
      <c r="A103" s="31"/>
      <c r="B103" s="31"/>
      <c r="K103" s="21"/>
    </row>
    <row r="104" spans="1:11" ht="12.75">
      <c r="A104" s="31"/>
      <c r="B104" s="31"/>
      <c r="K104" s="21"/>
    </row>
    <row r="105" spans="1:11" ht="12.75">
      <c r="A105" s="31"/>
      <c r="B105" s="31"/>
      <c r="K105" s="21"/>
    </row>
    <row r="106" spans="1:11" ht="12.75">
      <c r="A106" s="31"/>
      <c r="B106" s="31"/>
      <c r="C106" s="31"/>
      <c r="K106" s="21"/>
    </row>
    <row r="107" spans="1:11" ht="12.75">
      <c r="A107" s="31"/>
      <c r="B107" s="31"/>
      <c r="C107" s="31"/>
      <c r="K107" s="21"/>
    </row>
    <row r="108" spans="1:11" ht="12.75">
      <c r="A108" s="31"/>
      <c r="B108" s="31"/>
      <c r="C108" s="31"/>
      <c r="K108" s="21"/>
    </row>
    <row r="109" spans="1:1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2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sekretariat</cp:lastModifiedBy>
  <cp:lastPrinted>2015-05-08T16:01:29Z</cp:lastPrinted>
  <dcterms:created xsi:type="dcterms:W3CDTF">2010-12-21T09:46:12Z</dcterms:created>
  <dcterms:modified xsi:type="dcterms:W3CDTF">2017-09-25T10:32:28Z</dcterms:modified>
  <cp:category/>
  <cp:version/>
  <cp:contentType/>
  <cp:contentStatus/>
</cp:coreProperties>
</file>